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'Feuil1'!$A$1:$K$26</definedName>
  </definedNames>
  <calcPr fullCalcOnLoad="1"/>
</workbook>
</file>

<file path=xl/sharedStrings.xml><?xml version="1.0" encoding="utf-8"?>
<sst xmlns="http://schemas.openxmlformats.org/spreadsheetml/2006/main" count="32" uniqueCount="25">
  <si>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</si>
  <si>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</si>
  <si>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</si>
  <si>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</si>
  <si>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</si>
  <si>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</si>
  <si>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</si>
  <si>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</si>
  <si>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</si>
  <si>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</si>
  <si>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</si>
  <si>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</si>
  <si>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</si>
  <si>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</si>
  <si>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</si>
  <si>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</si>
  <si>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</si>
  <si>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</si>
  <si>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</si>
  <si>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UC  BRESTOISE</t>
  </si>
  <si>
    <t>COC FOUGERAIS</t>
  </si>
  <si>
    <t>CLASSEMENT CLUB 2017</t>
  </si>
  <si>
    <t>VITRE</t>
  </si>
  <si>
    <t>KITCHEN St AVE</t>
  </si>
  <si>
    <t>VS DE RHUYS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</si>
</sst>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1" width="12.140625" style="1" customWidth="1"/>
  </cols>
  <sheetData>
    <row r="1" spans="2:11" ht="12.75">
      <c r="B1" s="7" t="s">
        <v>21</v>
      </c>
      <c r="C1" s="7"/>
      <c r="D1" s="7"/>
      <c r="E1" s="7"/>
      <c r="F1" s="7"/>
      <c r="G1" s="7"/>
      <c r="H1" s="7"/>
      <c r="I1" s="7"/>
      <c r="J1" s="7"/>
      <c r="K1" s="7"/>
    </row>
    <row r="3" spans="2:11" ht="21" customHeight="1">
      <c r="B3" s="2"/>
      <c r="C3" s="3" t="s">
        <v>0</v>
      </c>
      <c r="D3" s="5" t="s">
        <v>14</v>
      </c>
      <c r="E3" s="5" t="s">
        <v>1</v>
      </c>
      <c r="F3" s="5" t="s">
        <v>10</v>
      </c>
      <c r="G3" s="5" t="s">
        <v>22</v>
      </c>
      <c r="H3" s="5" t="s">
        <v>4</v>
      </c>
      <c r="I3" s="5" t="s">
        <v>17</v>
      </c>
      <c r="J3" s="3" t="s">
        <v>5</v>
      </c>
      <c r="K3" s="3" t="s">
        <v>13</v>
      </c>
    </row>
    <row r="4" spans="1:11" ht="21" customHeight="1">
      <c r="A4">
        <v>1</v>
      </c>
      <c r="B4" s="2" t="s">
        <v>5</v>
      </c>
      <c r="C4" s="3">
        <f>23+60+17+64</f>
        <v>164</v>
      </c>
      <c r="D4" s="3">
        <f>30+34+20+20+30+30</f>
        <v>164</v>
      </c>
      <c r="E4" s="3">
        <f>34+30+27+30+19+20</f>
        <v>160</v>
      </c>
      <c r="F4" s="3"/>
      <c r="G4" s="3"/>
      <c r="H4" s="3"/>
      <c r="I4" s="3"/>
      <c r="J4" s="3"/>
      <c r="K4" s="3">
        <f aca="true" t="shared" si="0" ref="K4:K25">SUM(C4:J4)</f>
        <v>488</v>
      </c>
    </row>
    <row r="5" spans="1:11" ht="21" customHeight="1">
      <c r="A5">
        <v>2</v>
      </c>
      <c r="B5" s="2" t="s">
        <v>8</v>
      </c>
      <c r="C5" s="3">
        <f>46+25+57+26</f>
        <v>154</v>
      </c>
      <c r="D5" s="3">
        <f>26+24+34+30+34+18</f>
        <v>166</v>
      </c>
      <c r="E5" s="3">
        <f>26+27+24+25+34+20</f>
        <v>156</v>
      </c>
      <c r="F5" s="6"/>
      <c r="G5" s="3"/>
      <c r="H5" s="3"/>
      <c r="I5" s="3"/>
      <c r="J5" s="3"/>
      <c r="K5" s="3">
        <f t="shared" si="0"/>
        <v>476</v>
      </c>
    </row>
    <row r="6" spans="1:11" ht="21" customHeight="1">
      <c r="A6">
        <v>3</v>
      </c>
      <c r="B6" s="2" t="s">
        <v>4</v>
      </c>
      <c r="C6" s="3">
        <f>16+30+52+28</f>
        <v>126</v>
      </c>
      <c r="D6" s="3">
        <f>4+27+17+17+19+21</f>
        <v>105</v>
      </c>
      <c r="E6" s="3">
        <f>11+12+30+17+34+15</f>
        <v>119</v>
      </c>
      <c r="F6" s="3"/>
      <c r="G6" s="3"/>
      <c r="H6" s="3"/>
      <c r="I6" s="3"/>
      <c r="J6" s="3"/>
      <c r="K6" s="3">
        <f t="shared" si="0"/>
        <v>350</v>
      </c>
    </row>
    <row r="7" spans="1:11" ht="21" customHeight="1">
      <c r="A7">
        <v>4</v>
      </c>
      <c r="B7" s="2" t="s">
        <v>1</v>
      </c>
      <c r="C7" s="3">
        <f>9+13+42+30</f>
        <v>94</v>
      </c>
      <c r="D7" s="3">
        <f>19+15+34+11+5+8</f>
        <v>92</v>
      </c>
      <c r="E7" s="3">
        <f>25+16+23+34+27+15</f>
        <v>140</v>
      </c>
      <c r="F7" s="3"/>
      <c r="G7" s="3"/>
      <c r="H7" s="3"/>
      <c r="I7" s="3"/>
      <c r="J7" s="3"/>
      <c r="K7" s="3">
        <f t="shared" si="0"/>
        <v>326</v>
      </c>
    </row>
    <row r="8" spans="1:11" ht="21" customHeight="1">
      <c r="A8">
        <v>5</v>
      </c>
      <c r="B8" s="2" t="s">
        <v>3</v>
      </c>
      <c r="C8" s="3">
        <f>8+47+46+12</f>
        <v>113</v>
      </c>
      <c r="D8" s="3">
        <f>13+21+16+11+23+30</f>
        <v>114</v>
      </c>
      <c r="E8" s="3">
        <f>30+38+20+8</f>
        <v>96</v>
      </c>
      <c r="F8" s="3"/>
      <c r="G8" s="3"/>
      <c r="H8" s="3"/>
      <c r="I8" s="3"/>
      <c r="J8" s="3"/>
      <c r="K8" s="3">
        <f t="shared" si="0"/>
        <v>323</v>
      </c>
    </row>
    <row r="9" spans="1:11" ht="21" customHeight="1">
      <c r="A9">
        <v>6</v>
      </c>
      <c r="B9" s="2" t="s">
        <v>7</v>
      </c>
      <c r="C9" s="3">
        <f>15+15+18+37</f>
        <v>85</v>
      </c>
      <c r="D9" s="3">
        <f>19+22+15+19+25+10</f>
        <v>110</v>
      </c>
      <c r="E9" s="3">
        <f>17+25+26+15+14+12</f>
        <v>109</v>
      </c>
      <c r="F9" s="3"/>
      <c r="G9" s="3"/>
      <c r="H9" s="3"/>
      <c r="I9" s="3"/>
      <c r="J9" s="3"/>
      <c r="K9" s="3">
        <f t="shared" si="0"/>
        <v>304</v>
      </c>
    </row>
    <row r="10" spans="1:11" ht="21" customHeight="1">
      <c r="A10">
        <v>7</v>
      </c>
      <c r="B10" s="2" t="s">
        <v>12</v>
      </c>
      <c r="C10" s="3">
        <f>8+7+19+23+9+18</f>
        <v>84</v>
      </c>
      <c r="D10" s="3">
        <f>6+26+10+13+19+26</f>
        <v>100</v>
      </c>
      <c r="E10" s="3">
        <f>22+17+23+16+6+24</f>
        <v>108</v>
      </c>
      <c r="F10" s="3"/>
      <c r="G10" s="3"/>
      <c r="H10" s="3"/>
      <c r="I10" s="3"/>
      <c r="J10" s="3"/>
      <c r="K10" s="3">
        <f t="shared" si="0"/>
        <v>292</v>
      </c>
    </row>
    <row r="11" spans="1:11" ht="21" customHeight="1">
      <c r="A11">
        <v>8</v>
      </c>
      <c r="B11" s="2" t="s">
        <v>14</v>
      </c>
      <c r="C11" s="3">
        <f>15+17+16+27</f>
        <v>75</v>
      </c>
      <c r="D11" s="3">
        <f>21+16+7+15+19+26</f>
        <v>104</v>
      </c>
      <c r="E11" s="3">
        <f>12+22+18+26+8+17</f>
        <v>103</v>
      </c>
      <c r="F11" s="3"/>
      <c r="G11" s="3"/>
      <c r="H11" s="3"/>
      <c r="I11" s="3"/>
      <c r="J11" s="3"/>
      <c r="K11" s="3">
        <f t="shared" si="0"/>
        <v>282</v>
      </c>
    </row>
    <row r="12" spans="1:11" ht="21" customHeight="1">
      <c r="A12">
        <v>9</v>
      </c>
      <c r="B12" s="2" t="s">
        <v>9</v>
      </c>
      <c r="C12" s="3">
        <f>23+6+12+22</f>
        <v>63</v>
      </c>
      <c r="D12" s="3">
        <f>23+11+18+7+6+26</f>
        <v>91</v>
      </c>
      <c r="E12" s="3">
        <f>12+17+20+10+14+22</f>
        <v>95</v>
      </c>
      <c r="F12" s="3"/>
      <c r="G12" s="3"/>
      <c r="H12" s="3"/>
      <c r="I12" s="3"/>
      <c r="J12" s="3"/>
      <c r="K12" s="3">
        <f t="shared" si="0"/>
        <v>249</v>
      </c>
    </row>
    <row r="13" spans="1:11" ht="21" customHeight="1">
      <c r="A13">
        <v>10</v>
      </c>
      <c r="B13" s="2" t="s">
        <v>10</v>
      </c>
      <c r="C13" s="3">
        <f>7+8+21+14+18</f>
        <v>68</v>
      </c>
      <c r="D13" s="3">
        <f>12+11+27+15+19+6</f>
        <v>90</v>
      </c>
      <c r="E13" s="3">
        <f>19+6+21+16+6+18</f>
        <v>86</v>
      </c>
      <c r="F13" s="3"/>
      <c r="G13" s="3"/>
      <c r="H13" s="3"/>
      <c r="I13" s="3"/>
      <c r="J13" s="3"/>
      <c r="K13" s="3">
        <f t="shared" si="0"/>
        <v>244</v>
      </c>
    </row>
    <row r="14" spans="1:11" ht="21" customHeight="1">
      <c r="A14">
        <v>11</v>
      </c>
      <c r="B14" s="2" t="s">
        <v>24</v>
      </c>
      <c r="C14" s="3">
        <f>28+11+28</f>
        <v>67</v>
      </c>
      <c r="D14" s="3">
        <f>15+14+27+18+7+8</f>
        <v>89</v>
      </c>
      <c r="E14" s="3">
        <f>38+14+16+18</f>
        <v>86</v>
      </c>
      <c r="F14" s="3"/>
      <c r="G14" s="3"/>
      <c r="H14" s="3"/>
      <c r="I14" s="3"/>
      <c r="J14" s="3"/>
      <c r="K14" s="3">
        <f t="shared" si="0"/>
        <v>242</v>
      </c>
    </row>
    <row r="15" spans="1:11" ht="21" customHeight="1">
      <c r="A15">
        <v>12</v>
      </c>
      <c r="B15" s="2" t="s">
        <v>0</v>
      </c>
      <c r="C15" s="3">
        <f>11+12+19+13+34</f>
        <v>89</v>
      </c>
      <c r="D15" s="3">
        <f>15+19+5+14+21+12</f>
        <v>86</v>
      </c>
      <c r="E15" s="3">
        <f>24+3+4+1+9</f>
        <v>41</v>
      </c>
      <c r="F15" s="3"/>
      <c r="G15" s="3"/>
      <c r="H15" s="3"/>
      <c r="I15" s="3"/>
      <c r="J15" s="3"/>
      <c r="K15" s="3">
        <f t="shared" si="0"/>
        <v>216</v>
      </c>
    </row>
    <row r="16" spans="1:11" ht="21" customHeight="1">
      <c r="A16">
        <v>13</v>
      </c>
      <c r="B16" s="2" t="s">
        <v>15</v>
      </c>
      <c r="C16" s="3">
        <f>23+13+25+11</f>
        <v>72</v>
      </c>
      <c r="D16" s="3">
        <f>24+4+4+18+6+11</f>
        <v>67</v>
      </c>
      <c r="E16" s="3">
        <f>13+14+8+18</f>
        <v>53</v>
      </c>
      <c r="F16" s="3"/>
      <c r="G16" s="3"/>
      <c r="H16" s="3"/>
      <c r="I16" s="3"/>
      <c r="J16" s="3"/>
      <c r="K16" s="3">
        <f t="shared" si="0"/>
        <v>192</v>
      </c>
    </row>
    <row r="17" spans="1:11" ht="21" customHeight="1">
      <c r="A17">
        <v>14</v>
      </c>
      <c r="B17" s="2" t="s">
        <v>23</v>
      </c>
      <c r="C17" s="3">
        <f>14+21+8+19</f>
        <v>62</v>
      </c>
      <c r="D17" s="3">
        <f>5+22+7+8</f>
        <v>42</v>
      </c>
      <c r="E17" s="3">
        <f>18+17+22+23+8</f>
        <v>88</v>
      </c>
      <c r="F17" s="3"/>
      <c r="G17" s="3"/>
      <c r="H17" s="3"/>
      <c r="I17" s="3"/>
      <c r="J17" s="3"/>
      <c r="K17" s="3">
        <f t="shared" si="0"/>
        <v>192</v>
      </c>
    </row>
    <row r="18" spans="1:11" ht="21" customHeight="1">
      <c r="A18">
        <v>15</v>
      </c>
      <c r="B18" s="2" t="s">
        <v>2</v>
      </c>
      <c r="C18" s="3">
        <f>11+11+15+8+17</f>
        <v>62</v>
      </c>
      <c r="D18" s="3">
        <f>19+17+19+5+9+4</f>
        <v>73</v>
      </c>
      <c r="E18" s="3">
        <f>12+4+3+8+4+17</f>
        <v>48</v>
      </c>
      <c r="F18" s="3"/>
      <c r="G18" s="3"/>
      <c r="H18" s="3"/>
      <c r="I18" s="3"/>
      <c r="J18" s="3"/>
      <c r="K18" s="3">
        <f t="shared" si="0"/>
        <v>183</v>
      </c>
    </row>
    <row r="19" spans="1:11" ht="21" customHeight="1">
      <c r="A19">
        <v>16</v>
      </c>
      <c r="B19" s="4" t="s">
        <v>17</v>
      </c>
      <c r="C19" s="3"/>
      <c r="D19" s="3">
        <f>23+8+1+4+3+2</f>
        <v>41</v>
      </c>
      <c r="E19" s="3">
        <f>30+8+6</f>
        <v>44</v>
      </c>
      <c r="F19" s="3"/>
      <c r="G19" s="3"/>
      <c r="H19" s="3"/>
      <c r="I19" s="3"/>
      <c r="J19" s="3"/>
      <c r="K19" s="3">
        <f t="shared" si="0"/>
        <v>85</v>
      </c>
    </row>
    <row r="20" spans="1:11" ht="21" customHeight="1">
      <c r="A20">
        <v>17</v>
      </c>
      <c r="B20" s="2" t="s">
        <v>11</v>
      </c>
      <c r="C20" s="3">
        <f>4+15+5</f>
        <v>24</v>
      </c>
      <c r="D20" s="3">
        <f>2+7+2+3+5</f>
        <v>19</v>
      </c>
      <c r="E20" s="3">
        <v>19</v>
      </c>
      <c r="F20" s="3"/>
      <c r="G20" s="3"/>
      <c r="H20" s="3"/>
      <c r="I20" s="3"/>
      <c r="J20" s="3"/>
      <c r="K20" s="3">
        <f t="shared" si="0"/>
        <v>62</v>
      </c>
    </row>
    <row r="21" spans="1:11" ht="21" customHeight="1">
      <c r="A21">
        <v>18</v>
      </c>
      <c r="B21" s="2" t="s">
        <v>6</v>
      </c>
      <c r="C21" s="3"/>
      <c r="D21" s="3">
        <f>3+4+4+5+6+4</f>
        <v>26</v>
      </c>
      <c r="E21" s="3">
        <f>17+7+4</f>
        <v>28</v>
      </c>
      <c r="F21" s="3"/>
      <c r="G21" s="3"/>
      <c r="H21" s="3"/>
      <c r="I21" s="3"/>
      <c r="J21" s="3"/>
      <c r="K21" s="3">
        <f t="shared" si="0"/>
        <v>54</v>
      </c>
    </row>
    <row r="22" spans="1:11" ht="21" customHeight="1">
      <c r="A22">
        <v>19</v>
      </c>
      <c r="B22" s="4" t="s">
        <v>18</v>
      </c>
      <c r="C22" s="3"/>
      <c r="D22" s="3"/>
      <c r="E22" s="3">
        <v>16</v>
      </c>
      <c r="F22" s="3"/>
      <c r="G22" s="3"/>
      <c r="H22" s="3"/>
      <c r="I22" s="3"/>
      <c r="J22" s="3"/>
      <c r="K22" s="3">
        <f t="shared" si="0"/>
        <v>16</v>
      </c>
    </row>
    <row r="23" spans="1:11" ht="21" customHeight="1">
      <c r="A23">
        <v>20</v>
      </c>
      <c r="B23" s="2" t="s">
        <v>16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" customHeight="1">
      <c r="A24">
        <v>21</v>
      </c>
      <c r="B24" s="2" t="s">
        <v>20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" customHeight="1">
      <c r="A25">
        <v>22</v>
      </c>
      <c r="B25" s="2" t="s">
        <v>19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</sheetData>
  <sheetProtection/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Morgane G</cp:lastModifiedBy>
  <cp:lastPrinted>2017-03-26T16:52:33Z</cp:lastPrinted>
  <dcterms:created xsi:type="dcterms:W3CDTF">2009-03-01T17:46:24Z</dcterms:created>
  <dcterms:modified xsi:type="dcterms:W3CDTF">2017-04-11T19:51:26Z</dcterms:modified>
  <cp:category/>
  <cp:version/>
  <cp:contentType/>
  <cp:contentStatus/>
</cp:coreProperties>
</file>