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I\Desktop\"/>
    </mc:Choice>
  </mc:AlternateContent>
  <bookViews>
    <workbookView xWindow="120" yWindow="135" windowWidth="21315" windowHeight="9795" activeTab="3"/>
  </bookViews>
  <sheets>
    <sheet name="Vitesse" sheetId="2" r:id="rId1"/>
    <sheet name="adresse Cyclo Cross" sheetId="3" r:id="rId2"/>
    <sheet name="Route" sheetId="4" r:id="rId3"/>
    <sheet name="CLUBS" sheetId="1" r:id="rId4"/>
  </sheets>
  <definedNames>
    <definedName name="_xlnm._FilterDatabase" localSheetId="3" hidden="1">CLUBS!$B$13:$F$13</definedName>
    <definedName name="_xlnm.Print_Area" localSheetId="1">'adresse Cyclo Cross'!$A$1:$L$29</definedName>
    <definedName name="_xlnm.Print_Area" localSheetId="3">CLUBS!$A$1:$G$39</definedName>
    <definedName name="_xlnm.Print_Area" localSheetId="0">Vitesse!$A$1:$L$29</definedName>
  </definedNames>
  <calcPr calcId="162913"/>
</workbook>
</file>

<file path=xl/calcChain.xml><?xml version="1.0" encoding="utf-8"?>
<calcChain xmlns="http://schemas.openxmlformats.org/spreadsheetml/2006/main">
  <c r="J28" i="4" l="1"/>
  <c r="I28" i="4"/>
  <c r="G28" i="4"/>
  <c r="H28" i="4" s="1"/>
  <c r="F28" i="4"/>
  <c r="J26" i="4"/>
  <c r="I26" i="4"/>
  <c r="G26" i="4"/>
  <c r="H26" i="4" s="1"/>
  <c r="F26" i="4"/>
  <c r="J24" i="4"/>
  <c r="I24" i="4"/>
  <c r="G24" i="4"/>
  <c r="H24" i="4" s="1"/>
  <c r="F24" i="4"/>
  <c r="J22" i="4"/>
  <c r="I22" i="4"/>
  <c r="G22" i="4"/>
  <c r="H22" i="4" s="1"/>
  <c r="F22" i="4"/>
  <c r="J20" i="4"/>
  <c r="I20" i="4"/>
  <c r="G20" i="4"/>
  <c r="H20" i="4" s="1"/>
  <c r="F20" i="4"/>
  <c r="J18" i="4"/>
  <c r="I18" i="4"/>
  <c r="G18" i="4"/>
  <c r="H18" i="4" s="1"/>
  <c r="F18" i="4"/>
  <c r="J16" i="4"/>
  <c r="I16" i="4"/>
  <c r="G16" i="4"/>
  <c r="H16" i="4" s="1"/>
  <c r="F16" i="4"/>
  <c r="J14" i="4"/>
  <c r="I14" i="4"/>
  <c r="G14" i="4"/>
  <c r="H14" i="4" s="1"/>
  <c r="F14" i="4"/>
  <c r="J12" i="4"/>
  <c r="I12" i="4"/>
  <c r="G12" i="4"/>
  <c r="H12" i="4" s="1"/>
  <c r="F12" i="4"/>
  <c r="J10" i="4"/>
  <c r="I10" i="4"/>
  <c r="G10" i="4"/>
  <c r="H10" i="4" s="1"/>
  <c r="F10" i="4"/>
  <c r="J8" i="4"/>
  <c r="I8" i="4"/>
  <c r="G8" i="4"/>
  <c r="H8" i="4" s="1"/>
  <c r="F8" i="4"/>
  <c r="J6" i="4"/>
  <c r="I6" i="4"/>
  <c r="G6" i="4"/>
  <c r="H6" i="4" s="1"/>
  <c r="F6" i="4"/>
  <c r="J28" i="3"/>
  <c r="I28" i="3"/>
  <c r="G28" i="3"/>
  <c r="H28" i="3" s="1"/>
  <c r="F28" i="3"/>
  <c r="J26" i="3"/>
  <c r="I26" i="3"/>
  <c r="G26" i="3"/>
  <c r="H26" i="3" s="1"/>
  <c r="F26" i="3"/>
  <c r="J24" i="3"/>
  <c r="I24" i="3"/>
  <c r="G24" i="3"/>
  <c r="H24" i="3" s="1"/>
  <c r="F24" i="3"/>
  <c r="J22" i="3"/>
  <c r="I22" i="3"/>
  <c r="G22" i="3"/>
  <c r="H22" i="3" s="1"/>
  <c r="F22" i="3"/>
  <c r="J20" i="3"/>
  <c r="I20" i="3"/>
  <c r="G20" i="3"/>
  <c r="H20" i="3" s="1"/>
  <c r="F20" i="3"/>
  <c r="J18" i="3"/>
  <c r="I18" i="3"/>
  <c r="G18" i="3"/>
  <c r="H18" i="3" s="1"/>
  <c r="F18" i="3"/>
  <c r="J16" i="3"/>
  <c r="I16" i="3"/>
  <c r="G16" i="3"/>
  <c r="H16" i="3" s="1"/>
  <c r="F16" i="3"/>
  <c r="J14" i="3"/>
  <c r="I14" i="3"/>
  <c r="G14" i="3"/>
  <c r="H14" i="3" s="1"/>
  <c r="F14" i="3"/>
  <c r="J12" i="3"/>
  <c r="I12" i="3"/>
  <c r="G12" i="3"/>
  <c r="H12" i="3" s="1"/>
  <c r="F12" i="3"/>
  <c r="J10" i="3"/>
  <c r="I10" i="3"/>
  <c r="G10" i="3"/>
  <c r="H10" i="3" s="1"/>
  <c r="F10" i="3"/>
  <c r="J8" i="3"/>
  <c r="I8" i="3"/>
  <c r="G8" i="3"/>
  <c r="H8" i="3" s="1"/>
  <c r="F8" i="3"/>
  <c r="J6" i="3"/>
  <c r="I6" i="3"/>
  <c r="G6" i="3"/>
  <c r="H6" i="3" s="1"/>
  <c r="F6" i="3"/>
  <c r="J8" i="2"/>
  <c r="J28" i="2"/>
  <c r="I28" i="2"/>
  <c r="G28" i="2"/>
  <c r="H28" i="2" s="1"/>
  <c r="F28" i="2"/>
  <c r="J26" i="2"/>
  <c r="I26" i="2"/>
  <c r="G26" i="2"/>
  <c r="H26" i="2" s="1"/>
  <c r="F26" i="2"/>
  <c r="J24" i="2"/>
  <c r="I24" i="2"/>
  <c r="G24" i="2"/>
  <c r="H24" i="2" s="1"/>
  <c r="F24" i="2"/>
  <c r="J22" i="2"/>
  <c r="I22" i="2"/>
  <c r="G22" i="2"/>
  <c r="H22" i="2" s="1"/>
  <c r="F22" i="2"/>
  <c r="J20" i="2"/>
  <c r="I20" i="2"/>
  <c r="G20" i="2"/>
  <c r="H20" i="2" s="1"/>
  <c r="F20" i="2"/>
  <c r="J18" i="2"/>
  <c r="I18" i="2"/>
  <c r="G18" i="2"/>
  <c r="H18" i="2" s="1"/>
  <c r="F18" i="2"/>
  <c r="J16" i="2"/>
  <c r="I16" i="2"/>
  <c r="G16" i="2"/>
  <c r="H16" i="2" s="1"/>
  <c r="F16" i="2"/>
  <c r="J14" i="2"/>
  <c r="I14" i="2"/>
  <c r="G14" i="2"/>
  <c r="H14" i="2" s="1"/>
  <c r="F14" i="2"/>
  <c r="J12" i="2"/>
  <c r="I12" i="2"/>
  <c r="G12" i="2"/>
  <c r="H12" i="2" s="1"/>
  <c r="F12" i="2"/>
  <c r="J10" i="2"/>
  <c r="L10" i="2" s="1"/>
  <c r="C15" i="1" s="1"/>
  <c r="I10" i="2"/>
  <c r="G10" i="2"/>
  <c r="H10" i="2" s="1"/>
  <c r="F10" i="2"/>
  <c r="I8" i="2"/>
  <c r="G8" i="2"/>
  <c r="H8" i="2" s="1"/>
  <c r="F8" i="2"/>
  <c r="J6" i="2"/>
  <c r="I6" i="2"/>
  <c r="G6" i="2"/>
  <c r="H6" i="2" s="1"/>
  <c r="F6" i="2"/>
  <c r="L14" i="4" l="1"/>
  <c r="E17" i="1" s="1"/>
  <c r="L10" i="4"/>
  <c r="E15" i="1" s="1"/>
  <c r="L16" i="4"/>
  <c r="E19" i="1" s="1"/>
  <c r="L8" i="4"/>
  <c r="E14" i="1" s="1"/>
  <c r="L18" i="4"/>
  <c r="E23" i="1" s="1"/>
  <c r="L22" i="4"/>
  <c r="E21" i="1" s="1"/>
  <c r="L26" i="4"/>
  <c r="E25" i="1" s="1"/>
  <c r="L26" i="3"/>
  <c r="D25" i="1" s="1"/>
  <c r="L18" i="3"/>
  <c r="D23" i="1" s="1"/>
  <c r="L10" i="3"/>
  <c r="D15" i="1" s="1"/>
  <c r="L24" i="3"/>
  <c r="D18" i="1" s="1"/>
  <c r="L16" i="3"/>
  <c r="D19" i="1" s="1"/>
  <c r="L8" i="3"/>
  <c r="D14" i="1" s="1"/>
  <c r="L18" i="2"/>
  <c r="C23" i="1" s="1"/>
  <c r="L12" i="2"/>
  <c r="C16" i="1" s="1"/>
  <c r="L8" i="2"/>
  <c r="C14" i="1" s="1"/>
  <c r="L6" i="4"/>
  <c r="E22" i="1" s="1"/>
  <c r="L12" i="4"/>
  <c r="E16" i="1" s="1"/>
  <c r="L20" i="4"/>
  <c r="E24" i="1" s="1"/>
  <c r="L24" i="4"/>
  <c r="E18" i="1" s="1"/>
  <c r="L28" i="4"/>
  <c r="E20" i="1" s="1"/>
  <c r="L6" i="3"/>
  <c r="D22" i="1" s="1"/>
  <c r="L12" i="3"/>
  <c r="D16" i="1" s="1"/>
  <c r="L14" i="3"/>
  <c r="D17" i="1" s="1"/>
  <c r="L20" i="3"/>
  <c r="D24" i="1" s="1"/>
  <c r="L22" i="3"/>
  <c r="D21" i="1" s="1"/>
  <c r="L28" i="3"/>
  <c r="D20" i="1" s="1"/>
  <c r="L28" i="2"/>
  <c r="C20" i="1" s="1"/>
  <c r="L26" i="2"/>
  <c r="C25" i="1" s="1"/>
  <c r="L24" i="2"/>
  <c r="C18" i="1" s="1"/>
  <c r="L14" i="2"/>
  <c r="C17" i="1" s="1"/>
  <c r="L16" i="2"/>
  <c r="C19" i="1" s="1"/>
  <c r="L20" i="2"/>
  <c r="C24" i="1" s="1"/>
  <c r="L22" i="2"/>
  <c r="C21" i="1" s="1"/>
  <c r="F25" i="1"/>
  <c r="L6" i="2"/>
  <c r="C22" i="1" s="1"/>
  <c r="F15" i="1" l="1"/>
  <c r="F17" i="1"/>
  <c r="F19" i="1"/>
  <c r="F23" i="1"/>
  <c r="F20" i="1"/>
  <c r="F14" i="1"/>
  <c r="F16" i="1"/>
  <c r="F18" i="1"/>
  <c r="F22" i="1"/>
  <c r="F24" i="1"/>
  <c r="F21" i="1"/>
</calcChain>
</file>

<file path=xl/sharedStrings.xml><?xml version="1.0" encoding="utf-8"?>
<sst xmlns="http://schemas.openxmlformats.org/spreadsheetml/2006/main" count="117" uniqueCount="42">
  <si>
    <t>UC INGUINIEL</t>
  </si>
  <si>
    <t>OC LOCMINE</t>
  </si>
  <si>
    <t>UCP JOSSELIN</t>
  </si>
  <si>
    <t>AC LANESTER</t>
  </si>
  <si>
    <t>SC MALESTROIT</t>
  </si>
  <si>
    <t>Clubs</t>
  </si>
  <si>
    <t>Général</t>
  </si>
  <si>
    <t>Général Clubs</t>
  </si>
  <si>
    <t>Nombre de coureurs classés :</t>
  </si>
  <si>
    <t>Poussins</t>
  </si>
  <si>
    <t>Pupilles</t>
  </si>
  <si>
    <t>Benjamins</t>
  </si>
  <si>
    <t>Minimes</t>
  </si>
  <si>
    <t>Coureurs</t>
  </si>
  <si>
    <t>pts routes</t>
  </si>
  <si>
    <t>Points</t>
  </si>
  <si>
    <t>pts adresse/cyclo cross</t>
  </si>
  <si>
    <t xml:space="preserve">                   TROPHEE DEPARTEMENTAL DES ECOLES DE CYCLISME</t>
  </si>
  <si>
    <t>Bignan le 30 Avril 2017</t>
  </si>
  <si>
    <t>Pts vitesse</t>
  </si>
  <si>
    <t>UC Inguiniel</t>
  </si>
  <si>
    <t>Locminé</t>
  </si>
  <si>
    <t>UC Véloce Vannes</t>
  </si>
  <si>
    <t xml:space="preserve"> UC Alréenne</t>
  </si>
  <si>
    <t>ACP Baud</t>
  </si>
  <si>
    <t>SC Malestroit</t>
  </si>
  <si>
    <t>Hennebont Cyclisme</t>
  </si>
  <si>
    <t>EC Queven</t>
  </si>
  <si>
    <t>EC Pluvignoise</t>
  </si>
  <si>
    <t>AC Lanester</t>
  </si>
  <si>
    <t>VC Languidic</t>
  </si>
  <si>
    <t xml:space="preserve"> UCP Josselin</t>
  </si>
  <si>
    <t>UC VELOCE VANNES</t>
  </si>
  <si>
    <t>UC ALREENNE</t>
  </si>
  <si>
    <t>ACP BAUD</t>
  </si>
  <si>
    <t>HENNEBONT CYCLISME</t>
  </si>
  <si>
    <t>EC QUEVEN</t>
  </si>
  <si>
    <t>EC PLUVIGNOISE</t>
  </si>
  <si>
    <t>VC LANGUIDIC</t>
  </si>
  <si>
    <t>incomplet</t>
  </si>
  <si>
    <t>vitesse</t>
  </si>
  <si>
    <t>adresse et cyclo 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</si>
</sst>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4"/>
      <name val="Arial"/>
      <family val="2"/>
    </font>
    <font>
      <sz val="12"/>
      <name val="Arial"/>
      <family val="2"/>
    </font>
    <font>
      <b/>
      <sz val="12"/>
      <color indexed="53"/>
      <name val="Arial"/>
      <family val="2"/>
    </font>
    <font>
      <b/>
      <sz val="14"/>
      <color indexed="8"/>
      <name val="Arial"/>
      <family val="2"/>
    </font>
    <font>
      <sz val="12"/>
      <color indexed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Tahoma"/>
      <family val="2"/>
    </font>
    <font>
      <sz val="11"/>
      <color rgb="FF000000"/>
      <name val="Tahoma"/>
      <family val="2"/>
    </font>
    <font>
      <sz val="16"/>
      <color theme="1"/>
      <name val="Calibri"/>
      <family val="2"/>
      <scheme val="minor"/>
    </font>
    <font>
      <sz val="18"/>
      <color rgb="FFFF0000"/>
      <name val="Times New Roman"/>
      <family val="1"/>
    </font>
    <font>
      <sz val="11"/>
      <color theme="1"/>
      <name val="Tahoma"/>
      <family val="2"/>
    </font>
    <font>
      <sz val="14"/>
      <color theme="1"/>
      <name val="Calibri"/>
      <family val="2"/>
      <scheme val="minor"/>
    </font>
    <font>
      <sz val="14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FF33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5" borderId="6" xfId="1" applyFont="1" applyFill="1" applyBorder="1" applyAlignment="1" applyProtection="1">
      <alignment horizontal="center" vertical="center" wrapText="1"/>
    </xf>
    <xf numFmtId="0" fontId="17" fillId="4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8" fillId="5" borderId="8" xfId="1" applyFont="1" applyFill="1" applyBorder="1" applyAlignment="1" applyProtection="1">
      <alignment horizontal="center" vertical="center" wrapText="1"/>
    </xf>
    <xf numFmtId="0" fontId="17" fillId="4" borderId="9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8" fillId="6" borderId="6" xfId="1" applyFont="1" applyFill="1" applyBorder="1" applyAlignment="1" applyProtection="1">
      <alignment horizontal="center" vertical="center" wrapText="1"/>
    </xf>
    <xf numFmtId="0" fontId="17" fillId="3" borderId="7" xfId="0" applyFont="1" applyFill="1" applyBorder="1" applyAlignment="1">
      <alignment horizontal="center"/>
    </xf>
    <xf numFmtId="0" fontId="18" fillId="6" borderId="8" xfId="1" applyFont="1" applyFill="1" applyBorder="1" applyAlignment="1" applyProtection="1">
      <alignment horizontal="center" vertical="center" wrapText="1"/>
    </xf>
    <xf numFmtId="0" fontId="17" fillId="3" borderId="9" xfId="0" applyFont="1" applyFill="1" applyBorder="1" applyAlignment="1">
      <alignment horizontal="center"/>
    </xf>
    <xf numFmtId="0" fontId="18" fillId="5" borderId="10" xfId="1" applyFont="1" applyFill="1" applyBorder="1" applyAlignment="1" applyProtection="1">
      <alignment horizontal="center" vertical="center" wrapText="1"/>
    </xf>
    <xf numFmtId="0" fontId="18" fillId="6" borderId="10" xfId="1" applyFont="1" applyFill="1" applyBorder="1" applyAlignment="1" applyProtection="1">
      <alignment horizontal="center" vertical="center" wrapText="1"/>
    </xf>
    <xf numFmtId="0" fontId="12" fillId="0" borderId="11" xfId="1" applyFont="1" applyFill="1" applyBorder="1" applyAlignment="1" applyProtection="1">
      <alignment horizontal="center" vertical="center" wrapText="1"/>
    </xf>
    <xf numFmtId="0" fontId="17" fillId="7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7" borderId="13" xfId="0" applyFont="1" applyFill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7" fillId="6" borderId="15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/>
    </xf>
    <xf numFmtId="0" fontId="7" fillId="5" borderId="16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4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1828800</xdr:colOff>
      <xdr:row>5</xdr:row>
      <xdr:rowOff>123825</xdr:rowOff>
    </xdr:to>
    <xdr:pic>
      <xdr:nvPicPr>
        <xdr:cNvPr id="108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190500"/>
          <a:ext cx="182880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3</xdr:col>
      <xdr:colOff>438150</xdr:colOff>
      <xdr:row>5</xdr:row>
      <xdr:rowOff>133350</xdr:rowOff>
    </xdr:to>
    <xdr:pic>
      <xdr:nvPicPr>
        <xdr:cNvPr id="108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62225" y="190500"/>
          <a:ext cx="126682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6</xdr:col>
      <xdr:colOff>98425</xdr:colOff>
      <xdr:row>6</xdr:row>
      <xdr:rowOff>142875</xdr:rowOff>
    </xdr:to>
    <xdr:pic>
      <xdr:nvPicPr>
        <xdr:cNvPr id="1087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33975" y="190500"/>
          <a:ext cx="201930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view="pageBreakPreview" zoomScale="60" zoomScaleNormal="120" workbookViewId="0">
      <selection activeCell="O12" sqref="O12"/>
    </sheetView>
  </sheetViews>
  <sheetFormatPr baseColWidth="10" defaultRowHeight="15" x14ac:dyDescent="0.25"/>
  <cols>
    <col min="1" max="1" width="31.140625" bestFit="1" customWidth="1"/>
    <col min="2" max="2" width="11" bestFit="1" customWidth="1"/>
    <col min="3" max="3" width="9.7109375" bestFit="1" customWidth="1"/>
    <col min="4" max="4" width="12.7109375" bestFit="1" customWidth="1"/>
    <col min="5" max="5" width="10.7109375" bestFit="1" customWidth="1"/>
    <col min="6" max="7" width="11.42578125" hidden="1" customWidth="1"/>
    <col min="8" max="8" width="2" hidden="1" customWidth="1"/>
    <col min="9" max="11" width="11.42578125" hidden="1" customWidth="1"/>
  </cols>
  <sheetData>
    <row r="2" spans="1:12" x14ac:dyDescent="0.25">
      <c r="C2" t="s">
        <v>40</v>
      </c>
    </row>
    <row r="3" spans="1:12" ht="30" hidden="1" x14ac:dyDescent="0.25">
      <c r="A3" s="22" t="s">
        <v>8</v>
      </c>
      <c r="B3" s="23">
        <v>8</v>
      </c>
    </row>
    <row r="4" spans="1:12" ht="15.75" thickBot="1" x14ac:dyDescent="0.3"/>
    <row r="5" spans="1:12" ht="15" customHeight="1" thickBot="1" x14ac:dyDescent="0.3">
      <c r="B5" s="55" t="s">
        <v>9</v>
      </c>
      <c r="C5" s="56" t="s">
        <v>10</v>
      </c>
      <c r="D5" s="57" t="s">
        <v>11</v>
      </c>
      <c r="E5" s="56" t="s">
        <v>12</v>
      </c>
      <c r="F5" s="58"/>
      <c r="G5" s="58" t="s">
        <v>13</v>
      </c>
      <c r="H5" s="58"/>
      <c r="I5" s="58"/>
      <c r="J5" s="58"/>
      <c r="K5" s="58"/>
      <c r="L5" s="59" t="s">
        <v>15</v>
      </c>
    </row>
    <row r="6" spans="1:12" ht="18.75" x14ac:dyDescent="0.3">
      <c r="A6" s="48" t="s">
        <v>0</v>
      </c>
      <c r="B6" s="49">
        <v>10</v>
      </c>
      <c r="C6" s="49">
        <v>41</v>
      </c>
      <c r="D6" s="49">
        <v>26</v>
      </c>
      <c r="E6" s="49">
        <v>43</v>
      </c>
      <c r="F6" s="39">
        <f>SUM(B6:E7)</f>
        <v>296</v>
      </c>
      <c r="G6" s="40">
        <f>+COUNTA(B6:E7)</f>
        <v>8</v>
      </c>
      <c r="H6" s="41" t="str">
        <f>+IF(G6=B$3,"-","il manque des coureurs")</f>
        <v>-</v>
      </c>
      <c r="I6" s="39">
        <f>+MAX(B6:E7)</f>
        <v>58</v>
      </c>
      <c r="J6" s="39">
        <f>LARGE(B6:E7,2)</f>
        <v>55</v>
      </c>
      <c r="K6" s="42"/>
      <c r="L6" s="65">
        <f>+F6-I6-J6</f>
        <v>183</v>
      </c>
    </row>
    <row r="7" spans="1:12" ht="19.5" thickBot="1" x14ac:dyDescent="0.35">
      <c r="A7" s="50" t="s">
        <v>0</v>
      </c>
      <c r="B7" s="51">
        <v>24</v>
      </c>
      <c r="C7" s="51">
        <v>58</v>
      </c>
      <c r="D7" s="51">
        <v>39</v>
      </c>
      <c r="E7" s="51">
        <v>55</v>
      </c>
      <c r="F7" s="45"/>
      <c r="G7" s="46"/>
      <c r="H7" s="47"/>
      <c r="I7" s="45"/>
      <c r="J7" s="45"/>
      <c r="K7" s="45"/>
      <c r="L7" s="62"/>
    </row>
    <row r="8" spans="1:12" ht="18.75" x14ac:dyDescent="0.3">
      <c r="A8" s="37" t="s">
        <v>1</v>
      </c>
      <c r="B8" s="38">
        <v>2</v>
      </c>
      <c r="C8" s="38">
        <v>1</v>
      </c>
      <c r="D8" s="38">
        <v>4</v>
      </c>
      <c r="E8" s="38">
        <v>2</v>
      </c>
      <c r="F8" s="39">
        <f>SUM(B8:E9)</f>
        <v>36</v>
      </c>
      <c r="G8" s="40">
        <f>+COUNTA(B8:E9)</f>
        <v>8</v>
      </c>
      <c r="H8" s="41" t="str">
        <f>+IF(G8=B$3,"-","il manque des coureurs")</f>
        <v>-</v>
      </c>
      <c r="I8" s="39">
        <f>+MAX(B8:E9)</f>
        <v>13</v>
      </c>
      <c r="J8" s="39">
        <f>LARGE(B8:E9,2)</f>
        <v>5</v>
      </c>
      <c r="K8" s="42"/>
      <c r="L8" s="63">
        <f>+F8-I8-J8</f>
        <v>18</v>
      </c>
    </row>
    <row r="9" spans="1:12" ht="19.5" thickBot="1" x14ac:dyDescent="0.35">
      <c r="A9" s="43" t="s">
        <v>1</v>
      </c>
      <c r="B9" s="44">
        <v>4</v>
      </c>
      <c r="C9" s="44">
        <v>5</v>
      </c>
      <c r="D9" s="44">
        <v>5</v>
      </c>
      <c r="E9" s="44">
        <v>13</v>
      </c>
      <c r="F9" s="45"/>
      <c r="G9" s="46"/>
      <c r="H9" s="47"/>
      <c r="I9" s="45"/>
      <c r="J9" s="45"/>
      <c r="K9" s="45"/>
      <c r="L9" s="64"/>
    </row>
    <row r="10" spans="1:12" ht="18.75" x14ac:dyDescent="0.3">
      <c r="A10" s="48" t="s">
        <v>32</v>
      </c>
      <c r="B10" s="49">
        <v>15</v>
      </c>
      <c r="C10" s="49">
        <v>3</v>
      </c>
      <c r="D10" s="49">
        <v>3</v>
      </c>
      <c r="E10" s="49">
        <v>3</v>
      </c>
      <c r="F10" s="39">
        <f>SUM(B10:E11)</f>
        <v>82</v>
      </c>
      <c r="G10" s="40">
        <f>+COUNTA(B10:E11)</f>
        <v>8</v>
      </c>
      <c r="H10" s="41" t="str">
        <f>+IF(G10=B$3,"-","il manque des coureurs")</f>
        <v>-</v>
      </c>
      <c r="I10" s="39">
        <f>+MAX(B10:E11)</f>
        <v>35</v>
      </c>
      <c r="J10" s="39">
        <f>LARGE(B10:E11,2)</f>
        <v>15</v>
      </c>
      <c r="K10" s="42"/>
      <c r="L10" s="65">
        <f>+F10-I10-J10</f>
        <v>32</v>
      </c>
    </row>
    <row r="11" spans="1:12" ht="19.5" thickBot="1" x14ac:dyDescent="0.35">
      <c r="A11" s="50" t="s">
        <v>32</v>
      </c>
      <c r="B11" s="51">
        <v>35</v>
      </c>
      <c r="C11" s="51">
        <v>4</v>
      </c>
      <c r="D11" s="51">
        <v>15</v>
      </c>
      <c r="E11" s="51">
        <v>4</v>
      </c>
      <c r="F11" s="45"/>
      <c r="G11" s="46"/>
      <c r="H11" s="47"/>
      <c r="I11" s="45"/>
      <c r="J11" s="45"/>
      <c r="K11" s="45"/>
      <c r="L11" s="62"/>
    </row>
    <row r="12" spans="1:12" ht="18.75" x14ac:dyDescent="0.3">
      <c r="A12" s="37" t="s">
        <v>33</v>
      </c>
      <c r="B12" s="38">
        <v>8</v>
      </c>
      <c r="C12" s="38">
        <v>17</v>
      </c>
      <c r="D12" s="38">
        <v>1</v>
      </c>
      <c r="E12" s="38">
        <v>5</v>
      </c>
      <c r="F12" s="39">
        <f>SUM(B12:E13)</f>
        <v>94</v>
      </c>
      <c r="G12" s="40">
        <f>+COUNTA(B12:E13)</f>
        <v>8</v>
      </c>
      <c r="H12" s="41" t="str">
        <f>+IF(G12=B$3,"-","il manque des coureurs")</f>
        <v>-</v>
      </c>
      <c r="I12" s="39">
        <f>+MAX(B12:E13)</f>
        <v>26</v>
      </c>
      <c r="J12" s="39">
        <f>LARGE(B12:E13,2)</f>
        <v>22</v>
      </c>
      <c r="K12" s="42"/>
      <c r="L12" s="63">
        <f>+F12-I12-J12</f>
        <v>46</v>
      </c>
    </row>
    <row r="13" spans="1:12" ht="19.5" thickBot="1" x14ac:dyDescent="0.35">
      <c r="A13" s="43" t="s">
        <v>33</v>
      </c>
      <c r="B13" s="44">
        <v>9</v>
      </c>
      <c r="C13" s="44">
        <v>26</v>
      </c>
      <c r="D13" s="44">
        <v>6</v>
      </c>
      <c r="E13" s="44">
        <v>22</v>
      </c>
      <c r="F13" s="45"/>
      <c r="G13" s="46"/>
      <c r="H13" s="47"/>
      <c r="I13" s="45"/>
      <c r="J13" s="45"/>
      <c r="K13" s="45"/>
      <c r="L13" s="64"/>
    </row>
    <row r="14" spans="1:12" ht="18.75" x14ac:dyDescent="0.3">
      <c r="A14" s="48" t="s">
        <v>34</v>
      </c>
      <c r="B14" s="49">
        <v>7</v>
      </c>
      <c r="C14" s="49">
        <v>11</v>
      </c>
      <c r="D14" s="49">
        <v>24</v>
      </c>
      <c r="E14" s="49">
        <v>6</v>
      </c>
      <c r="F14" s="39">
        <f>SUM(B14:E15)</f>
        <v>119</v>
      </c>
      <c r="G14" s="40">
        <f>+COUNTA(B14:E15)</f>
        <v>8</v>
      </c>
      <c r="H14" s="41" t="str">
        <f>+IF(G14=B$3,"-","il manque des coureurs")</f>
        <v>-</v>
      </c>
      <c r="I14" s="39">
        <f>+MAX(B14:E15)</f>
        <v>30</v>
      </c>
      <c r="J14" s="39">
        <f>LARGE(B14:E15,2)</f>
        <v>24</v>
      </c>
      <c r="K14" s="42"/>
      <c r="L14" s="65">
        <f>+F14-I14-J14</f>
        <v>65</v>
      </c>
    </row>
    <row r="15" spans="1:12" ht="19.5" thickBot="1" x14ac:dyDescent="0.35">
      <c r="A15" s="50" t="s">
        <v>34</v>
      </c>
      <c r="B15" s="51">
        <v>19</v>
      </c>
      <c r="C15" s="51">
        <v>13</v>
      </c>
      <c r="D15" s="51">
        <v>30</v>
      </c>
      <c r="E15" s="51">
        <v>9</v>
      </c>
      <c r="F15" s="45"/>
      <c r="G15" s="46"/>
      <c r="H15" s="47"/>
      <c r="I15" s="45"/>
      <c r="J15" s="45"/>
      <c r="K15" s="45"/>
      <c r="L15" s="62"/>
    </row>
    <row r="16" spans="1:12" ht="18.75" x14ac:dyDescent="0.3">
      <c r="A16" s="37" t="s">
        <v>4</v>
      </c>
      <c r="B16" s="38">
        <v>6</v>
      </c>
      <c r="C16" s="38">
        <v>52</v>
      </c>
      <c r="D16" s="38">
        <v>2</v>
      </c>
      <c r="E16" s="38">
        <v>7</v>
      </c>
      <c r="F16" s="39">
        <f>SUM(B16:E17)</f>
        <v>232</v>
      </c>
      <c r="G16" s="40">
        <f>+COUNTA(B16:E17)</f>
        <v>8</v>
      </c>
      <c r="H16" s="41" t="str">
        <f>+IF(G16=B$3,"-","il manque des coureurs")</f>
        <v>-</v>
      </c>
      <c r="I16" s="39">
        <f>+MAX(B16:E17)</f>
        <v>68</v>
      </c>
      <c r="J16" s="39">
        <f>LARGE(B16:E17,2)</f>
        <v>52</v>
      </c>
      <c r="K16" s="42"/>
      <c r="L16" s="63">
        <f>+F16-I16-J16</f>
        <v>112</v>
      </c>
    </row>
    <row r="17" spans="1:12" ht="19.5" thickBot="1" x14ac:dyDescent="0.35">
      <c r="A17" s="43" t="s">
        <v>4</v>
      </c>
      <c r="B17" s="44">
        <v>32</v>
      </c>
      <c r="C17" s="44">
        <v>68</v>
      </c>
      <c r="D17" s="44">
        <v>20</v>
      </c>
      <c r="E17" s="44">
        <v>45</v>
      </c>
      <c r="F17" s="45"/>
      <c r="G17" s="46"/>
      <c r="H17" s="47"/>
      <c r="I17" s="45"/>
      <c r="J17" s="45"/>
      <c r="K17" s="45"/>
      <c r="L17" s="64"/>
    </row>
    <row r="18" spans="1:12" ht="18.75" x14ac:dyDescent="0.3">
      <c r="A18" s="48" t="s">
        <v>35</v>
      </c>
      <c r="B18" s="49">
        <v>26</v>
      </c>
      <c r="C18" s="49">
        <v>77</v>
      </c>
      <c r="D18" s="49">
        <v>19</v>
      </c>
      <c r="E18" s="49">
        <v>39</v>
      </c>
      <c r="F18" s="39">
        <f>SUM(B18:E19)</f>
        <v>364</v>
      </c>
      <c r="G18" s="40">
        <f>+COUNTA(B18:E19)</f>
        <v>8</v>
      </c>
      <c r="H18" s="41" t="str">
        <f>+IF(G18=B$3,"-","il manque des coureurs")</f>
        <v>-</v>
      </c>
      <c r="I18" s="39">
        <f>+MAX(B18:E19)</f>
        <v>79</v>
      </c>
      <c r="J18" s="39">
        <f>LARGE(B18:E19,2)</f>
        <v>77</v>
      </c>
      <c r="K18" s="42"/>
      <c r="L18" s="65">
        <f>+F18-I18-J18</f>
        <v>208</v>
      </c>
    </row>
    <row r="19" spans="1:12" ht="19.5" thickBot="1" x14ac:dyDescent="0.35">
      <c r="A19" s="50" t="s">
        <v>35</v>
      </c>
      <c r="B19" s="51">
        <v>36</v>
      </c>
      <c r="C19" s="51">
        <v>79</v>
      </c>
      <c r="D19" s="51">
        <v>48</v>
      </c>
      <c r="E19" s="51">
        <v>40</v>
      </c>
      <c r="F19" s="45"/>
      <c r="G19" s="46"/>
      <c r="H19" s="47"/>
      <c r="I19" s="45"/>
      <c r="J19" s="45"/>
      <c r="K19" s="45"/>
      <c r="L19" s="62"/>
    </row>
    <row r="20" spans="1:12" ht="18.75" x14ac:dyDescent="0.3">
      <c r="A20" s="37" t="s">
        <v>36</v>
      </c>
      <c r="B20" s="38">
        <v>10</v>
      </c>
      <c r="C20" s="38">
        <v>10</v>
      </c>
      <c r="D20" s="38">
        <v>35</v>
      </c>
      <c r="E20" s="38">
        <v>1</v>
      </c>
      <c r="F20" s="39">
        <f>SUM(B20:E21)</f>
        <v>143</v>
      </c>
      <c r="G20" s="40">
        <f>+COUNTA(B20:E21)</f>
        <v>7</v>
      </c>
      <c r="H20" s="41" t="str">
        <f>+IF(G20=B$3,"-","il manque des coureurs")</f>
        <v>il manque des coureurs</v>
      </c>
      <c r="I20" s="39">
        <f>+MAX(B20:E21)</f>
        <v>43</v>
      </c>
      <c r="J20" s="39">
        <f>LARGE(B20:E21,2)</f>
        <v>35</v>
      </c>
      <c r="K20" s="42"/>
      <c r="L20" s="63">
        <f>+F20-I20-J20</f>
        <v>65</v>
      </c>
    </row>
    <row r="21" spans="1:12" ht="19.5" thickBot="1" x14ac:dyDescent="0.35">
      <c r="A21" s="43" t="s">
        <v>36</v>
      </c>
      <c r="B21" s="44"/>
      <c r="C21" s="44">
        <v>19</v>
      </c>
      <c r="D21" s="44">
        <v>43</v>
      </c>
      <c r="E21" s="44">
        <v>25</v>
      </c>
      <c r="F21" s="45"/>
      <c r="G21" s="46"/>
      <c r="H21" s="47"/>
      <c r="I21" s="45"/>
      <c r="J21" s="45"/>
      <c r="K21" s="45"/>
      <c r="L21" s="64"/>
    </row>
    <row r="22" spans="1:12" ht="18.75" x14ac:dyDescent="0.3">
      <c r="A22" s="37" t="s">
        <v>37</v>
      </c>
      <c r="B22" s="49">
        <v>18</v>
      </c>
      <c r="C22" s="49">
        <v>2</v>
      </c>
      <c r="D22" s="49">
        <v>40</v>
      </c>
      <c r="E22" s="49">
        <v>20</v>
      </c>
      <c r="F22" s="39">
        <f>SUM(B22:E23)</f>
        <v>228</v>
      </c>
      <c r="G22" s="40">
        <f>+COUNTA(B22:E23)</f>
        <v>8</v>
      </c>
      <c r="H22" s="41" t="str">
        <f>+IF(G22=B$3,"-","il manque des coureurs")</f>
        <v>-</v>
      </c>
      <c r="I22" s="39">
        <f>+MAX(B22:E23)</f>
        <v>58</v>
      </c>
      <c r="J22" s="39">
        <f>LARGE(B22:E23,2)</f>
        <v>47</v>
      </c>
      <c r="K22" s="42"/>
      <c r="L22" s="65">
        <f>+F22-I22-J22</f>
        <v>123</v>
      </c>
    </row>
    <row r="23" spans="1:12" ht="19.5" thickBot="1" x14ac:dyDescent="0.35">
      <c r="A23" s="43" t="s">
        <v>37</v>
      </c>
      <c r="B23" s="51">
        <v>37</v>
      </c>
      <c r="C23" s="51">
        <v>6</v>
      </c>
      <c r="D23" s="51">
        <v>47</v>
      </c>
      <c r="E23" s="51">
        <v>58</v>
      </c>
      <c r="F23" s="45"/>
      <c r="G23" s="46"/>
      <c r="H23" s="47"/>
      <c r="I23" s="45"/>
      <c r="J23" s="45"/>
      <c r="K23" s="45"/>
      <c r="L23" s="62"/>
    </row>
    <row r="24" spans="1:12" ht="18.75" x14ac:dyDescent="0.3">
      <c r="A24" s="48" t="s">
        <v>3</v>
      </c>
      <c r="B24" s="38">
        <v>3</v>
      </c>
      <c r="C24" s="38">
        <v>15</v>
      </c>
      <c r="D24" s="38">
        <v>11</v>
      </c>
      <c r="E24" s="38">
        <v>12</v>
      </c>
      <c r="F24" s="39">
        <f>SUM(B24:E25)</f>
        <v>138</v>
      </c>
      <c r="G24" s="40">
        <f>+COUNTA(B24:E25)</f>
        <v>8</v>
      </c>
      <c r="H24" s="41" t="str">
        <f>+IF(G24=B$3,"-","il manque des coureurs")</f>
        <v>-</v>
      </c>
      <c r="I24" s="39">
        <f>+MAX(B24:E25)</f>
        <v>41</v>
      </c>
      <c r="J24" s="39">
        <f>LARGE(B24:E25,2)</f>
        <v>28</v>
      </c>
      <c r="K24" s="42"/>
      <c r="L24" s="63">
        <f>+F24-I24-J24</f>
        <v>69</v>
      </c>
    </row>
    <row r="25" spans="1:12" ht="19.5" thickBot="1" x14ac:dyDescent="0.35">
      <c r="A25" s="50" t="s">
        <v>3</v>
      </c>
      <c r="B25" s="44">
        <v>41</v>
      </c>
      <c r="C25" s="44">
        <v>16</v>
      </c>
      <c r="D25" s="44">
        <v>12</v>
      </c>
      <c r="E25" s="44">
        <v>28</v>
      </c>
      <c r="F25" s="45"/>
      <c r="G25" s="46"/>
      <c r="H25" s="47"/>
      <c r="I25" s="45"/>
      <c r="J25" s="45"/>
      <c r="K25" s="45"/>
      <c r="L25" s="64"/>
    </row>
    <row r="26" spans="1:12" ht="18.75" x14ac:dyDescent="0.3">
      <c r="A26" s="37" t="s">
        <v>38</v>
      </c>
      <c r="B26" s="49">
        <v>29</v>
      </c>
      <c r="C26" s="49">
        <v>63</v>
      </c>
      <c r="D26" s="49">
        <v>13</v>
      </c>
      <c r="E26" s="49">
        <v>35</v>
      </c>
      <c r="F26" s="39">
        <f>SUM(B26:E27)</f>
        <v>282</v>
      </c>
      <c r="G26" s="40">
        <f>+COUNTA(B26:E27)</f>
        <v>7</v>
      </c>
      <c r="H26" s="41" t="str">
        <f>+IF(G26=B$3,"-","il manque des coureurs")</f>
        <v>il manque des coureurs</v>
      </c>
      <c r="I26" s="39">
        <f>+MAX(B26:E27)</f>
        <v>74</v>
      </c>
      <c r="J26" s="39">
        <f>LARGE(B26:E27,2)</f>
        <v>63</v>
      </c>
      <c r="K26" s="42"/>
      <c r="L26" s="65">
        <f>+F26-I26-J26</f>
        <v>145</v>
      </c>
    </row>
    <row r="27" spans="1:12" ht="19.5" thickBot="1" x14ac:dyDescent="0.35">
      <c r="A27" s="52" t="s">
        <v>38</v>
      </c>
      <c r="B27" s="51">
        <v>31</v>
      </c>
      <c r="C27" s="51">
        <v>74</v>
      </c>
      <c r="D27" s="51"/>
      <c r="E27" s="51">
        <v>37</v>
      </c>
      <c r="F27" s="45"/>
      <c r="G27" s="46"/>
      <c r="H27" s="47"/>
      <c r="I27" s="45"/>
      <c r="J27" s="45"/>
      <c r="K27" s="45"/>
      <c r="L27" s="62"/>
    </row>
    <row r="28" spans="1:12" ht="18.75" x14ac:dyDescent="0.3">
      <c r="A28" s="53" t="s">
        <v>2</v>
      </c>
      <c r="B28" s="38">
        <v>1</v>
      </c>
      <c r="C28" s="38">
        <v>33</v>
      </c>
      <c r="D28" s="38">
        <v>10</v>
      </c>
      <c r="E28" s="38">
        <v>33</v>
      </c>
      <c r="F28" s="39">
        <f>SUM(B28:E29)</f>
        <v>267</v>
      </c>
      <c r="G28" s="40">
        <f>+COUNTA(B28:E29)</f>
        <v>8</v>
      </c>
      <c r="H28" s="41" t="str">
        <f>+IF(G28=B$3,"-","il manque des coureurs")</f>
        <v>-</v>
      </c>
      <c r="I28" s="39">
        <f>+MAX(B28:E29)</f>
        <v>56</v>
      </c>
      <c r="J28" s="39">
        <f>LARGE(B28:E29,2)</f>
        <v>54</v>
      </c>
      <c r="K28" s="42"/>
      <c r="L28" s="63">
        <f>+F28-I28-J28</f>
        <v>157</v>
      </c>
    </row>
    <row r="29" spans="1:12" ht="19.5" thickBot="1" x14ac:dyDescent="0.35">
      <c r="A29" s="50" t="s">
        <v>2</v>
      </c>
      <c r="B29" s="36">
        <v>30</v>
      </c>
      <c r="C29" s="36">
        <v>56</v>
      </c>
      <c r="D29" s="36">
        <v>54</v>
      </c>
      <c r="E29" s="36">
        <v>50</v>
      </c>
      <c r="F29" s="34"/>
      <c r="G29" s="32"/>
      <c r="H29" s="33"/>
      <c r="I29" s="34"/>
      <c r="J29" s="34"/>
      <c r="K29" s="34"/>
      <c r="L29" s="66"/>
    </row>
    <row r="30" spans="1:12" ht="18.75" x14ac:dyDescent="0.3">
      <c r="B30" s="35"/>
      <c r="C30" s="35"/>
      <c r="D30" s="35"/>
      <c r="E30" s="35"/>
      <c r="F30" s="31"/>
      <c r="G30" s="32"/>
      <c r="H30" s="33"/>
      <c r="I30" s="31"/>
      <c r="J30" s="31"/>
      <c r="K30" s="34"/>
      <c r="L30" s="61"/>
    </row>
    <row r="31" spans="1:12" ht="19.5" thickBot="1" x14ac:dyDescent="0.35">
      <c r="B31" s="51"/>
      <c r="C31" s="51"/>
      <c r="D31" s="51"/>
      <c r="E31" s="51"/>
      <c r="F31" s="45"/>
      <c r="G31" s="46"/>
      <c r="H31" s="47"/>
      <c r="I31" s="45"/>
      <c r="J31" s="45"/>
      <c r="K31" s="45"/>
      <c r="L31" s="62"/>
    </row>
    <row r="32" spans="1:12" ht="18.75" x14ac:dyDescent="0.3">
      <c r="A32" s="37"/>
      <c r="B32" s="38"/>
      <c r="C32" s="38"/>
      <c r="D32" s="38"/>
      <c r="E32" s="38"/>
      <c r="F32" s="39"/>
      <c r="G32" s="40"/>
      <c r="H32" s="41"/>
      <c r="I32" s="39"/>
      <c r="J32" s="39"/>
      <c r="K32" s="42"/>
      <c r="L32" s="63"/>
    </row>
    <row r="33" spans="1:12" ht="19.5" thickBot="1" x14ac:dyDescent="0.35">
      <c r="A33" s="43"/>
      <c r="B33" s="44"/>
      <c r="C33" s="44"/>
      <c r="D33" s="44"/>
      <c r="E33" s="44"/>
      <c r="F33" s="45"/>
      <c r="G33" s="46"/>
      <c r="H33" s="47"/>
      <c r="I33" s="45"/>
      <c r="J33" s="45"/>
      <c r="K33" s="45"/>
      <c r="L33" s="64"/>
    </row>
    <row r="34" spans="1:12" ht="18" x14ac:dyDescent="0.25">
      <c r="A34" s="54"/>
      <c r="B34" s="27"/>
      <c r="C34" s="28"/>
      <c r="D34" s="27"/>
      <c r="E34" s="27"/>
      <c r="F34" s="29"/>
      <c r="G34" s="19"/>
      <c r="H34" s="20"/>
      <c r="I34" s="29"/>
      <c r="J34" s="29"/>
      <c r="K34" s="25"/>
      <c r="L34" s="30"/>
    </row>
    <row r="35" spans="1:12" ht="15.75" x14ac:dyDescent="0.25">
      <c r="B35" s="17"/>
      <c r="C35" s="18"/>
      <c r="D35" s="17"/>
      <c r="E35" s="17"/>
      <c r="F35" s="24"/>
      <c r="G35" s="19"/>
      <c r="H35" s="20"/>
      <c r="I35" s="19"/>
      <c r="J35" s="19"/>
      <c r="K35" s="19"/>
      <c r="L35" s="21"/>
    </row>
  </sheetData>
  <mergeCells count="14">
    <mergeCell ref="L16:L17"/>
    <mergeCell ref="L6:L7"/>
    <mergeCell ref="L8:L9"/>
    <mergeCell ref="L10:L11"/>
    <mergeCell ref="L12:L13"/>
    <mergeCell ref="L14:L15"/>
    <mergeCell ref="L30:L31"/>
    <mergeCell ref="L32:L33"/>
    <mergeCell ref="L18:L19"/>
    <mergeCell ref="L20:L21"/>
    <mergeCell ref="L22:L23"/>
    <mergeCell ref="L24:L25"/>
    <mergeCell ref="L26:L27"/>
    <mergeCell ref="L28:L29"/>
  </mergeCells>
  <conditionalFormatting sqref="B6:E7">
    <cfRule type="top10" dxfId="41" priority="15" stopIfTrue="1" rank="2"/>
  </conditionalFormatting>
  <conditionalFormatting sqref="B8:E9">
    <cfRule type="top10" dxfId="40" priority="14" stopIfTrue="1" rank="2"/>
  </conditionalFormatting>
  <conditionalFormatting sqref="B10:E11">
    <cfRule type="top10" dxfId="39" priority="13" stopIfTrue="1" rank="2"/>
  </conditionalFormatting>
  <conditionalFormatting sqref="B12:E13">
    <cfRule type="top10" dxfId="38" priority="12" stopIfTrue="1" rank="2"/>
  </conditionalFormatting>
  <conditionalFormatting sqref="B14:E15">
    <cfRule type="top10" dxfId="37" priority="11" stopIfTrue="1" rank="2"/>
  </conditionalFormatting>
  <conditionalFormatting sqref="B16:E17">
    <cfRule type="top10" dxfId="36" priority="10" stopIfTrue="1" rank="2"/>
  </conditionalFormatting>
  <conditionalFormatting sqref="B18:E19">
    <cfRule type="top10" dxfId="35" priority="9" stopIfTrue="1" rank="2"/>
  </conditionalFormatting>
  <conditionalFormatting sqref="B20:E21">
    <cfRule type="top10" dxfId="34" priority="8" stopIfTrue="1" rank="2"/>
  </conditionalFormatting>
  <conditionalFormatting sqref="B22:E23">
    <cfRule type="top10" dxfId="33" priority="7" stopIfTrue="1" rank="2"/>
  </conditionalFormatting>
  <conditionalFormatting sqref="B24:E25">
    <cfRule type="top10" dxfId="32" priority="6" stopIfTrue="1" rank="2"/>
  </conditionalFormatting>
  <conditionalFormatting sqref="B26:E27">
    <cfRule type="top10" dxfId="31" priority="5" stopIfTrue="1" rank="2"/>
  </conditionalFormatting>
  <conditionalFormatting sqref="B28:E29">
    <cfRule type="top10" dxfId="30" priority="4" stopIfTrue="1" rank="2"/>
  </conditionalFormatting>
  <conditionalFormatting sqref="B30:E31">
    <cfRule type="top10" dxfId="29" priority="3" stopIfTrue="1" rank="2"/>
  </conditionalFormatting>
  <conditionalFormatting sqref="B32:E33">
    <cfRule type="top10" dxfId="28" priority="2" stopIfTrue="1" rank="2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5"/>
  <sheetViews>
    <sheetView view="pageBreakPreview" zoomScale="60" zoomScaleNormal="120" workbookViewId="0">
      <selection activeCell="L14" sqref="L14:L15"/>
    </sheetView>
  </sheetViews>
  <sheetFormatPr baseColWidth="10" defaultRowHeight="15" x14ac:dyDescent="0.25"/>
  <cols>
    <col min="1" max="1" width="31.140625" bestFit="1" customWidth="1"/>
    <col min="2" max="2" width="11" bestFit="1" customWidth="1"/>
    <col min="3" max="3" width="9.7109375" bestFit="1" customWidth="1"/>
    <col min="4" max="4" width="12.7109375" bestFit="1" customWidth="1"/>
    <col min="5" max="5" width="10.7109375" bestFit="1" customWidth="1"/>
    <col min="6" max="7" width="11.42578125" hidden="1" customWidth="1"/>
    <col min="8" max="8" width="2" hidden="1" customWidth="1"/>
    <col min="9" max="11" width="11.42578125" hidden="1" customWidth="1"/>
  </cols>
  <sheetData>
    <row r="2" spans="1:12" x14ac:dyDescent="0.25">
      <c r="C2" t="s">
        <v>41</v>
      </c>
    </row>
    <row r="3" spans="1:12" ht="30" hidden="1" x14ac:dyDescent="0.25">
      <c r="A3" s="22" t="s">
        <v>8</v>
      </c>
      <c r="B3" s="23">
        <v>8</v>
      </c>
    </row>
    <row r="4" spans="1:12" ht="15.75" thickBot="1" x14ac:dyDescent="0.3"/>
    <row r="5" spans="1:12" ht="15" customHeight="1" thickBot="1" x14ac:dyDescent="0.3">
      <c r="B5" s="55" t="s">
        <v>9</v>
      </c>
      <c r="C5" s="56" t="s">
        <v>10</v>
      </c>
      <c r="D5" s="57" t="s">
        <v>11</v>
      </c>
      <c r="E5" s="56" t="s">
        <v>12</v>
      </c>
      <c r="F5" s="58"/>
      <c r="G5" s="58" t="s">
        <v>13</v>
      </c>
      <c r="H5" s="58"/>
      <c r="I5" s="58"/>
      <c r="J5" s="58"/>
      <c r="K5" s="58"/>
      <c r="L5" s="59" t="s">
        <v>15</v>
      </c>
    </row>
    <row r="6" spans="1:12" ht="18.75" x14ac:dyDescent="0.3">
      <c r="A6" s="48" t="s">
        <v>0</v>
      </c>
      <c r="B6" s="49">
        <v>8</v>
      </c>
      <c r="C6" s="49">
        <v>12</v>
      </c>
      <c r="D6" s="49">
        <v>9</v>
      </c>
      <c r="E6" s="49">
        <v>48</v>
      </c>
      <c r="F6" s="39">
        <f>SUM(B6:E7)</f>
        <v>226</v>
      </c>
      <c r="G6" s="40">
        <f>+COUNTA(B6:E7)</f>
        <v>8</v>
      </c>
      <c r="H6" s="41" t="str">
        <f>+IF(G6=B$3,"-","il manque des coureurs")</f>
        <v>-</v>
      </c>
      <c r="I6" s="39">
        <f>+MAX(B6:E7)</f>
        <v>50</v>
      </c>
      <c r="J6" s="39">
        <f>LARGE(B6:E7,2)</f>
        <v>48</v>
      </c>
      <c r="K6" s="42"/>
      <c r="L6" s="65">
        <f>+F6-I6-J6</f>
        <v>128</v>
      </c>
    </row>
    <row r="7" spans="1:12" ht="19.5" thickBot="1" x14ac:dyDescent="0.35">
      <c r="A7" s="50" t="s">
        <v>0</v>
      </c>
      <c r="B7" s="51">
        <v>34</v>
      </c>
      <c r="C7" s="51">
        <v>32</v>
      </c>
      <c r="D7" s="51">
        <v>33</v>
      </c>
      <c r="E7" s="51">
        <v>50</v>
      </c>
      <c r="F7" s="45"/>
      <c r="G7" s="46"/>
      <c r="H7" s="47"/>
      <c r="I7" s="45"/>
      <c r="J7" s="45"/>
      <c r="K7" s="45"/>
      <c r="L7" s="62"/>
    </row>
    <row r="8" spans="1:12" ht="18.75" x14ac:dyDescent="0.3">
      <c r="A8" s="37" t="s">
        <v>1</v>
      </c>
      <c r="B8" s="38">
        <v>1</v>
      </c>
      <c r="C8" s="38">
        <v>3</v>
      </c>
      <c r="D8" s="38">
        <v>1</v>
      </c>
      <c r="E8" s="38">
        <v>3</v>
      </c>
      <c r="F8" s="39">
        <f>SUM(B8:E9)</f>
        <v>29</v>
      </c>
      <c r="G8" s="40">
        <f>+COUNTA(B8:E9)</f>
        <v>8</v>
      </c>
      <c r="H8" s="41" t="str">
        <f>+IF(G8=B$3,"-","il manque des coureurs")</f>
        <v>-</v>
      </c>
      <c r="I8" s="39">
        <f>+MAX(B8:E9)</f>
        <v>8</v>
      </c>
      <c r="J8" s="39">
        <f>LARGE(B8:E9,2)</f>
        <v>5</v>
      </c>
      <c r="K8" s="42"/>
      <c r="L8" s="63">
        <f>+F8-I8-J8</f>
        <v>16</v>
      </c>
    </row>
    <row r="9" spans="1:12" ht="19.5" thickBot="1" x14ac:dyDescent="0.35">
      <c r="A9" s="43" t="s">
        <v>1</v>
      </c>
      <c r="B9" s="44">
        <v>3</v>
      </c>
      <c r="C9" s="44">
        <v>5</v>
      </c>
      <c r="D9" s="44">
        <v>5</v>
      </c>
      <c r="E9" s="44">
        <v>8</v>
      </c>
      <c r="F9" s="45"/>
      <c r="G9" s="46"/>
      <c r="H9" s="47"/>
      <c r="I9" s="45"/>
      <c r="J9" s="45"/>
      <c r="K9" s="45"/>
      <c r="L9" s="64"/>
    </row>
    <row r="10" spans="1:12" ht="18.75" x14ac:dyDescent="0.3">
      <c r="A10" s="48" t="s">
        <v>32</v>
      </c>
      <c r="B10" s="49">
        <v>15</v>
      </c>
      <c r="C10" s="49">
        <v>4</v>
      </c>
      <c r="D10" s="49">
        <v>3</v>
      </c>
      <c r="E10" s="49">
        <v>5</v>
      </c>
      <c r="F10" s="39">
        <f>SUM(B10:E11)</f>
        <v>80</v>
      </c>
      <c r="G10" s="40">
        <f>+COUNTA(B10:E11)</f>
        <v>8</v>
      </c>
      <c r="H10" s="41" t="str">
        <f>+IF(G10=B$3,"-","il manque des coureurs")</f>
        <v>-</v>
      </c>
      <c r="I10" s="39">
        <f>+MAX(B10:E11)</f>
        <v>20</v>
      </c>
      <c r="J10" s="39">
        <f>LARGE(B10:E11,2)</f>
        <v>15</v>
      </c>
      <c r="K10" s="42"/>
      <c r="L10" s="65">
        <f>+F10-I10-J10</f>
        <v>45</v>
      </c>
    </row>
    <row r="11" spans="1:12" ht="19.5" thickBot="1" x14ac:dyDescent="0.35">
      <c r="A11" s="50" t="s">
        <v>32</v>
      </c>
      <c r="B11" s="51">
        <v>20</v>
      </c>
      <c r="C11" s="51">
        <v>13</v>
      </c>
      <c r="D11" s="51">
        <v>14</v>
      </c>
      <c r="E11" s="51">
        <v>6</v>
      </c>
      <c r="F11" s="45"/>
      <c r="G11" s="46"/>
      <c r="H11" s="47"/>
      <c r="I11" s="45"/>
      <c r="J11" s="45"/>
      <c r="K11" s="45"/>
      <c r="L11" s="62"/>
    </row>
    <row r="12" spans="1:12" ht="18.75" x14ac:dyDescent="0.3">
      <c r="A12" s="37" t="s">
        <v>33</v>
      </c>
      <c r="B12" s="38">
        <v>2</v>
      </c>
      <c r="C12" s="38">
        <v>2</v>
      </c>
      <c r="D12" s="38">
        <v>4</v>
      </c>
      <c r="E12" s="38">
        <v>17</v>
      </c>
      <c r="F12" s="39">
        <f>SUM(B12:E13)</f>
        <v>100</v>
      </c>
      <c r="G12" s="40">
        <f>+COUNTA(B12:E13)</f>
        <v>8</v>
      </c>
      <c r="H12" s="41" t="str">
        <f>+IF(G12=B$3,"-","il manque des coureurs")</f>
        <v>-</v>
      </c>
      <c r="I12" s="39">
        <f>+MAX(B12:E13)</f>
        <v>29</v>
      </c>
      <c r="J12" s="39">
        <f>LARGE(B12:E13,2)</f>
        <v>22</v>
      </c>
      <c r="K12" s="42"/>
      <c r="L12" s="63">
        <f>+F12-I12-J12</f>
        <v>49</v>
      </c>
    </row>
    <row r="13" spans="1:12" ht="19.5" thickBot="1" x14ac:dyDescent="0.35">
      <c r="A13" s="43" t="s">
        <v>33</v>
      </c>
      <c r="B13" s="44">
        <v>14</v>
      </c>
      <c r="C13" s="44">
        <v>29</v>
      </c>
      <c r="D13" s="44">
        <v>10</v>
      </c>
      <c r="E13" s="44">
        <v>22</v>
      </c>
      <c r="F13" s="45"/>
      <c r="G13" s="46"/>
      <c r="H13" s="47"/>
      <c r="I13" s="45"/>
      <c r="J13" s="45"/>
      <c r="K13" s="45"/>
      <c r="L13" s="64"/>
    </row>
    <row r="14" spans="1:12" ht="18.75" x14ac:dyDescent="0.3">
      <c r="A14" s="48" t="s">
        <v>34</v>
      </c>
      <c r="B14" s="49">
        <v>5</v>
      </c>
      <c r="C14" s="49">
        <v>1</v>
      </c>
      <c r="D14" s="49">
        <v>24</v>
      </c>
      <c r="E14" s="49">
        <v>13</v>
      </c>
      <c r="F14" s="39">
        <f>SUM(B14:E15)</f>
        <v>106</v>
      </c>
      <c r="G14" s="40">
        <f>+COUNTA(B14:E15)</f>
        <v>8</v>
      </c>
      <c r="H14" s="41" t="str">
        <f>+IF(G14=B$3,"-","il manque des coureurs")</f>
        <v>-</v>
      </c>
      <c r="I14" s="39">
        <f>+MAX(B14:E15)</f>
        <v>29</v>
      </c>
      <c r="J14" s="39">
        <f>LARGE(B14:E15,2)</f>
        <v>24</v>
      </c>
      <c r="K14" s="42"/>
      <c r="L14" s="65">
        <f>+F14-I14-J14</f>
        <v>53</v>
      </c>
    </row>
    <row r="15" spans="1:12" ht="19.5" thickBot="1" x14ac:dyDescent="0.35">
      <c r="A15" s="50" t="s">
        <v>34</v>
      </c>
      <c r="B15" s="51">
        <v>6</v>
      </c>
      <c r="C15" s="51">
        <v>10</v>
      </c>
      <c r="D15" s="51">
        <v>29</v>
      </c>
      <c r="E15" s="51">
        <v>18</v>
      </c>
      <c r="F15" s="45"/>
      <c r="G15" s="46"/>
      <c r="H15" s="47"/>
      <c r="I15" s="45"/>
      <c r="J15" s="45"/>
      <c r="K15" s="45"/>
      <c r="L15" s="62"/>
    </row>
    <row r="16" spans="1:12" ht="18.75" x14ac:dyDescent="0.3">
      <c r="A16" s="37" t="s">
        <v>4</v>
      </c>
      <c r="B16" s="38">
        <v>12</v>
      </c>
      <c r="C16" s="38">
        <v>35</v>
      </c>
      <c r="D16" s="38">
        <v>2</v>
      </c>
      <c r="E16" s="38">
        <v>4</v>
      </c>
      <c r="F16" s="39">
        <f>SUM(B16:E17)</f>
        <v>205</v>
      </c>
      <c r="G16" s="40">
        <f>+COUNTA(B16:E17)</f>
        <v>8</v>
      </c>
      <c r="H16" s="41" t="str">
        <f>+IF(G16=B$3,"-","il manque des coureurs")</f>
        <v>-</v>
      </c>
      <c r="I16" s="39">
        <f>+MAX(B16:E17)</f>
        <v>74</v>
      </c>
      <c r="J16" s="39">
        <f>LARGE(B16:E17,2)</f>
        <v>42</v>
      </c>
      <c r="K16" s="42"/>
      <c r="L16" s="63">
        <f>+F16-I16-J16</f>
        <v>89</v>
      </c>
    </row>
    <row r="17" spans="1:12" ht="19.5" thickBot="1" x14ac:dyDescent="0.35">
      <c r="A17" s="43" t="s">
        <v>4</v>
      </c>
      <c r="B17" s="44">
        <v>24</v>
      </c>
      <c r="C17" s="44">
        <v>74</v>
      </c>
      <c r="D17" s="44">
        <v>12</v>
      </c>
      <c r="E17" s="44">
        <v>42</v>
      </c>
      <c r="F17" s="45"/>
      <c r="G17" s="46"/>
      <c r="H17" s="47"/>
      <c r="I17" s="45"/>
      <c r="J17" s="45"/>
      <c r="K17" s="45"/>
      <c r="L17" s="64"/>
    </row>
    <row r="18" spans="1:12" ht="18.75" x14ac:dyDescent="0.3">
      <c r="A18" s="48" t="s">
        <v>35</v>
      </c>
      <c r="B18" s="49">
        <v>22</v>
      </c>
      <c r="C18" s="49">
        <v>79</v>
      </c>
      <c r="D18" s="49">
        <v>11</v>
      </c>
      <c r="E18" s="49">
        <v>33</v>
      </c>
      <c r="F18" s="39">
        <f>SUM(B18:E19)</f>
        <v>353</v>
      </c>
      <c r="G18" s="40">
        <f>+COUNTA(B18:E19)</f>
        <v>8</v>
      </c>
      <c r="H18" s="41" t="str">
        <f>+IF(G18=B$3,"-","il manque des coureurs")</f>
        <v>-</v>
      </c>
      <c r="I18" s="39">
        <f>+MAX(B18:E19)</f>
        <v>81</v>
      </c>
      <c r="J18" s="39">
        <f>LARGE(B18:E19,2)</f>
        <v>79</v>
      </c>
      <c r="K18" s="42"/>
      <c r="L18" s="65">
        <f>+F18-I18-J18</f>
        <v>193</v>
      </c>
    </row>
    <row r="19" spans="1:12" ht="19.5" thickBot="1" x14ac:dyDescent="0.35">
      <c r="A19" s="50" t="s">
        <v>35</v>
      </c>
      <c r="B19" s="51">
        <v>45</v>
      </c>
      <c r="C19" s="51">
        <v>81</v>
      </c>
      <c r="D19" s="51">
        <v>23</v>
      </c>
      <c r="E19" s="51">
        <v>59</v>
      </c>
      <c r="F19" s="45"/>
      <c r="G19" s="46"/>
      <c r="H19" s="47"/>
      <c r="I19" s="45"/>
      <c r="J19" s="45"/>
      <c r="K19" s="45"/>
      <c r="L19" s="62"/>
    </row>
    <row r="20" spans="1:12" ht="18.75" x14ac:dyDescent="0.3">
      <c r="A20" s="37" t="s">
        <v>36</v>
      </c>
      <c r="B20" s="38">
        <v>37</v>
      </c>
      <c r="C20" s="38">
        <v>6</v>
      </c>
      <c r="D20" s="38">
        <v>16</v>
      </c>
      <c r="E20" s="38">
        <v>1</v>
      </c>
      <c r="F20" s="39">
        <f>SUM(B20:E21)</f>
        <v>138</v>
      </c>
      <c r="G20" s="40">
        <f>+COUNTA(B20:E21)</f>
        <v>7</v>
      </c>
      <c r="H20" s="41" t="str">
        <f>+IF(G20=B$3,"-","il manque des coureurs")</f>
        <v>il manque des coureurs</v>
      </c>
      <c r="I20" s="39">
        <f>+MAX(B20:E21)</f>
        <v>37</v>
      </c>
      <c r="J20" s="39">
        <f>LARGE(B20:E21,2)</f>
        <v>34</v>
      </c>
      <c r="K20" s="42"/>
      <c r="L20" s="63">
        <f>+F20-I20-J20</f>
        <v>67</v>
      </c>
    </row>
    <row r="21" spans="1:12" ht="19.5" thickBot="1" x14ac:dyDescent="0.35">
      <c r="A21" s="43" t="s">
        <v>36</v>
      </c>
      <c r="B21" s="44"/>
      <c r="C21" s="44">
        <v>14</v>
      </c>
      <c r="D21" s="44">
        <v>30</v>
      </c>
      <c r="E21" s="44">
        <v>34</v>
      </c>
      <c r="F21" s="45"/>
      <c r="G21" s="46"/>
      <c r="H21" s="47"/>
      <c r="I21" s="45"/>
      <c r="J21" s="45"/>
      <c r="K21" s="45"/>
      <c r="L21" s="64"/>
    </row>
    <row r="22" spans="1:12" ht="18.75" x14ac:dyDescent="0.3">
      <c r="A22" s="48" t="s">
        <v>37</v>
      </c>
      <c r="B22" s="49">
        <v>32</v>
      </c>
      <c r="C22" s="49">
        <v>16</v>
      </c>
      <c r="D22" s="49">
        <v>34</v>
      </c>
      <c r="E22" s="49">
        <v>32</v>
      </c>
      <c r="F22" s="39">
        <f>SUM(B22:E23)</f>
        <v>275</v>
      </c>
      <c r="G22" s="40">
        <f>+COUNTA(B22:E23)</f>
        <v>8</v>
      </c>
      <c r="H22" s="41" t="str">
        <f>+IF(G22=B$3,"-","il manque des coureurs")</f>
        <v>-</v>
      </c>
      <c r="I22" s="39">
        <f>+MAX(B22:E23)</f>
        <v>61</v>
      </c>
      <c r="J22" s="39">
        <f>LARGE(B22:E23,2)</f>
        <v>46</v>
      </c>
      <c r="K22" s="42"/>
      <c r="L22" s="65">
        <f>+F22-I22-J22</f>
        <v>168</v>
      </c>
    </row>
    <row r="23" spans="1:12" ht="19.5" thickBot="1" x14ac:dyDescent="0.35">
      <c r="A23" s="50" t="s">
        <v>37</v>
      </c>
      <c r="B23" s="51">
        <v>46</v>
      </c>
      <c r="C23" s="51">
        <v>18</v>
      </c>
      <c r="D23" s="51">
        <v>36</v>
      </c>
      <c r="E23" s="51">
        <v>61</v>
      </c>
      <c r="F23" s="45"/>
      <c r="G23" s="46"/>
      <c r="H23" s="47"/>
      <c r="I23" s="45"/>
      <c r="J23" s="45"/>
      <c r="K23" s="45"/>
      <c r="L23" s="62"/>
    </row>
    <row r="24" spans="1:12" ht="18.75" x14ac:dyDescent="0.3">
      <c r="A24" s="37" t="s">
        <v>3</v>
      </c>
      <c r="B24" s="38">
        <v>11</v>
      </c>
      <c r="C24" s="38">
        <v>17</v>
      </c>
      <c r="D24" s="38">
        <v>8</v>
      </c>
      <c r="E24" s="38">
        <v>24</v>
      </c>
      <c r="F24" s="39">
        <f>SUM(B24:E25)</f>
        <v>223</v>
      </c>
      <c r="G24" s="40">
        <f>+COUNTA(B24:E25)</f>
        <v>8</v>
      </c>
      <c r="H24" s="41" t="str">
        <f>+IF(G24=B$3,"-","il manque des coureurs")</f>
        <v>-</v>
      </c>
      <c r="I24" s="39">
        <f>+MAX(B24:E25)</f>
        <v>78</v>
      </c>
      <c r="J24" s="39">
        <f>LARGE(B24:E25,2)</f>
        <v>45</v>
      </c>
      <c r="K24" s="42"/>
      <c r="L24" s="63">
        <f>+F24-I24-J24</f>
        <v>100</v>
      </c>
    </row>
    <row r="25" spans="1:12" ht="19.5" thickBot="1" x14ac:dyDescent="0.35">
      <c r="A25" s="43" t="s">
        <v>3</v>
      </c>
      <c r="B25" s="44">
        <v>23</v>
      </c>
      <c r="C25" s="44">
        <v>78</v>
      </c>
      <c r="D25" s="44">
        <v>17</v>
      </c>
      <c r="E25" s="44">
        <v>45</v>
      </c>
      <c r="F25" s="45"/>
      <c r="G25" s="46"/>
      <c r="H25" s="47"/>
      <c r="I25" s="45"/>
      <c r="J25" s="45"/>
      <c r="K25" s="45"/>
      <c r="L25" s="64"/>
    </row>
    <row r="26" spans="1:12" ht="18.75" x14ac:dyDescent="0.3">
      <c r="A26" s="48" t="s">
        <v>38</v>
      </c>
      <c r="B26" s="49">
        <v>39</v>
      </c>
      <c r="C26" s="49">
        <v>64</v>
      </c>
      <c r="D26" s="49">
        <v>22</v>
      </c>
      <c r="E26" s="49">
        <v>27</v>
      </c>
      <c r="F26" s="39">
        <f>SUM(B26:E27)</f>
        <v>322</v>
      </c>
      <c r="G26" s="40">
        <f>+COUNTA(B26:E27)</f>
        <v>7</v>
      </c>
      <c r="H26" s="41" t="str">
        <f>+IF(G26=B$3,"-","il manque des coureurs")</f>
        <v>il manque des coureurs</v>
      </c>
      <c r="I26" s="39">
        <f>+MAX(B26:E27)</f>
        <v>77</v>
      </c>
      <c r="J26" s="39">
        <f>LARGE(B26:E27,2)</f>
        <v>64</v>
      </c>
      <c r="K26" s="42"/>
      <c r="L26" s="65">
        <f>+F26-I26-J26</f>
        <v>181</v>
      </c>
    </row>
    <row r="27" spans="1:12" ht="19.5" thickBot="1" x14ac:dyDescent="0.35">
      <c r="A27" s="50" t="s">
        <v>38</v>
      </c>
      <c r="B27" s="51">
        <v>44</v>
      </c>
      <c r="C27" s="51">
        <v>77</v>
      </c>
      <c r="D27" s="51"/>
      <c r="E27" s="51">
        <v>49</v>
      </c>
      <c r="F27" s="45"/>
      <c r="G27" s="46"/>
      <c r="H27" s="47"/>
      <c r="I27" s="45"/>
      <c r="J27" s="45"/>
      <c r="K27" s="45"/>
      <c r="L27" s="62"/>
    </row>
    <row r="28" spans="1:12" ht="18.75" x14ac:dyDescent="0.3">
      <c r="A28" s="37" t="s">
        <v>2</v>
      </c>
      <c r="B28" s="38">
        <v>26</v>
      </c>
      <c r="C28" s="38">
        <v>22</v>
      </c>
      <c r="D28" s="38">
        <v>19</v>
      </c>
      <c r="E28" s="38">
        <v>39</v>
      </c>
      <c r="F28" s="39">
        <f>SUM(B28:E29)</f>
        <v>290</v>
      </c>
      <c r="G28" s="40">
        <f>+COUNTA(B28:E29)</f>
        <v>8</v>
      </c>
      <c r="H28" s="41" t="str">
        <f>+IF(G28=B$3,"-","il manque des coureurs")</f>
        <v>-</v>
      </c>
      <c r="I28" s="39">
        <f>+MAX(B28:E29)</f>
        <v>61</v>
      </c>
      <c r="J28" s="39">
        <f>LARGE(B28:E29,2)</f>
        <v>56</v>
      </c>
      <c r="K28" s="42"/>
      <c r="L28" s="63">
        <f>+F28-I28-J28</f>
        <v>173</v>
      </c>
    </row>
    <row r="29" spans="1:12" ht="18.75" x14ac:dyDescent="0.3">
      <c r="A29" s="52" t="s">
        <v>2</v>
      </c>
      <c r="B29" s="36">
        <v>36</v>
      </c>
      <c r="C29" s="36">
        <v>61</v>
      </c>
      <c r="D29" s="36">
        <v>31</v>
      </c>
      <c r="E29" s="36">
        <v>56</v>
      </c>
      <c r="F29" s="34"/>
      <c r="G29" s="32"/>
      <c r="H29" s="33"/>
      <c r="I29" s="34"/>
      <c r="J29" s="34"/>
      <c r="K29" s="34"/>
      <c r="L29" s="66"/>
    </row>
    <row r="30" spans="1:12" ht="18.75" x14ac:dyDescent="0.3">
      <c r="A30" s="53"/>
      <c r="B30" s="35"/>
      <c r="C30" s="35"/>
      <c r="D30" s="35"/>
      <c r="E30" s="35"/>
      <c r="F30" s="31"/>
      <c r="G30" s="32"/>
      <c r="H30" s="33"/>
      <c r="I30" s="31"/>
      <c r="J30" s="31"/>
      <c r="K30" s="34"/>
      <c r="L30" s="61"/>
    </row>
    <row r="31" spans="1:12" ht="19.5" thickBot="1" x14ac:dyDescent="0.35">
      <c r="A31" s="50"/>
      <c r="B31" s="51"/>
      <c r="C31" s="51"/>
      <c r="D31" s="51"/>
      <c r="E31" s="51"/>
      <c r="F31" s="45"/>
      <c r="G31" s="46"/>
      <c r="H31" s="47"/>
      <c r="I31" s="45"/>
      <c r="J31" s="45"/>
      <c r="K31" s="45"/>
      <c r="L31" s="62"/>
    </row>
    <row r="32" spans="1:12" ht="18.75" x14ac:dyDescent="0.3">
      <c r="A32" s="37"/>
      <c r="B32" s="38"/>
      <c r="C32" s="38"/>
      <c r="D32" s="38"/>
      <c r="E32" s="38"/>
      <c r="F32" s="39"/>
      <c r="G32" s="40"/>
      <c r="H32" s="41"/>
      <c r="I32" s="39"/>
      <c r="J32" s="39"/>
      <c r="K32" s="42"/>
      <c r="L32" s="63"/>
    </row>
    <row r="33" spans="1:12" ht="19.5" thickBot="1" x14ac:dyDescent="0.35">
      <c r="A33" s="43"/>
      <c r="B33" s="44"/>
      <c r="C33" s="44"/>
      <c r="D33" s="44"/>
      <c r="E33" s="44"/>
      <c r="F33" s="45"/>
      <c r="G33" s="46"/>
      <c r="H33" s="47"/>
      <c r="I33" s="45"/>
      <c r="J33" s="45"/>
      <c r="K33" s="45"/>
      <c r="L33" s="64"/>
    </row>
    <row r="34" spans="1:12" ht="18" x14ac:dyDescent="0.25">
      <c r="A34" s="54"/>
      <c r="B34" s="27"/>
      <c r="C34" s="28"/>
      <c r="D34" s="27"/>
      <c r="E34" s="27"/>
      <c r="F34" s="29"/>
      <c r="G34" s="19"/>
      <c r="H34" s="20"/>
      <c r="I34" s="29"/>
      <c r="J34" s="29"/>
      <c r="K34" s="25"/>
      <c r="L34" s="30"/>
    </row>
    <row r="35" spans="1:12" ht="15.75" x14ac:dyDescent="0.25">
      <c r="B35" s="17"/>
      <c r="C35" s="18"/>
      <c r="D35" s="17"/>
      <c r="E35" s="17"/>
      <c r="F35" s="24"/>
      <c r="G35" s="19"/>
      <c r="H35" s="20"/>
      <c r="I35" s="19"/>
      <c r="J35" s="19"/>
      <c r="K35" s="19"/>
      <c r="L35" s="21"/>
    </row>
  </sheetData>
  <mergeCells count="14">
    <mergeCell ref="L16:L17"/>
    <mergeCell ref="L6:L7"/>
    <mergeCell ref="L8:L9"/>
    <mergeCell ref="L10:L11"/>
    <mergeCell ref="L12:L13"/>
    <mergeCell ref="L14:L15"/>
    <mergeCell ref="L30:L31"/>
    <mergeCell ref="L32:L33"/>
    <mergeCell ref="L18:L19"/>
    <mergeCell ref="L20:L21"/>
    <mergeCell ref="L22:L23"/>
    <mergeCell ref="L24:L25"/>
    <mergeCell ref="L26:L27"/>
    <mergeCell ref="L28:L29"/>
  </mergeCells>
  <conditionalFormatting sqref="B6:E7">
    <cfRule type="top10" dxfId="27" priority="15" stopIfTrue="1" rank="2"/>
  </conditionalFormatting>
  <conditionalFormatting sqref="B8:E9">
    <cfRule type="top10" dxfId="26" priority="14" stopIfTrue="1" rank="2"/>
  </conditionalFormatting>
  <conditionalFormatting sqref="B10:E11">
    <cfRule type="top10" dxfId="25" priority="13" stopIfTrue="1" rank="2"/>
  </conditionalFormatting>
  <conditionalFormatting sqref="B12:E13">
    <cfRule type="top10" dxfId="24" priority="12" stopIfTrue="1" rank="2"/>
  </conditionalFormatting>
  <conditionalFormatting sqref="B14:E15">
    <cfRule type="top10" dxfId="23" priority="11" stopIfTrue="1" rank="2"/>
  </conditionalFormatting>
  <conditionalFormatting sqref="B16:E17">
    <cfRule type="top10" dxfId="22" priority="10" stopIfTrue="1" rank="2"/>
  </conditionalFormatting>
  <conditionalFormatting sqref="B18:E19">
    <cfRule type="top10" dxfId="21" priority="9" stopIfTrue="1" rank="2"/>
  </conditionalFormatting>
  <conditionalFormatting sqref="B20:E21">
    <cfRule type="top10" dxfId="20" priority="8" stopIfTrue="1" rank="2"/>
  </conditionalFormatting>
  <conditionalFormatting sqref="B22:E23">
    <cfRule type="top10" dxfId="19" priority="7" stopIfTrue="1" rank="2"/>
  </conditionalFormatting>
  <conditionalFormatting sqref="B24:E25">
    <cfRule type="top10" dxfId="18" priority="6" stopIfTrue="1" rank="2"/>
  </conditionalFormatting>
  <conditionalFormatting sqref="B26:E27">
    <cfRule type="top10" dxfId="17" priority="5" stopIfTrue="1" rank="2"/>
  </conditionalFormatting>
  <conditionalFormatting sqref="B28:E29">
    <cfRule type="top10" dxfId="16" priority="4" stopIfTrue="1" rank="2"/>
  </conditionalFormatting>
  <conditionalFormatting sqref="B30:E31">
    <cfRule type="top10" dxfId="15" priority="3" stopIfTrue="1" rank="2"/>
  </conditionalFormatting>
  <conditionalFormatting sqref="B32:E33">
    <cfRule type="top10" dxfId="14" priority="2" stopIfTrue="1" rank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topLeftCell="A13" zoomScale="120" zoomScaleNormal="120" workbookViewId="0">
      <selection activeCell="N28" sqref="N28"/>
    </sheetView>
  </sheetViews>
  <sheetFormatPr baseColWidth="10" defaultRowHeight="15" x14ac:dyDescent="0.25"/>
  <cols>
    <col min="1" max="1" width="31.140625" bestFit="1" customWidth="1"/>
    <col min="2" max="2" width="11" bestFit="1" customWidth="1"/>
    <col min="3" max="3" width="9.7109375" bestFit="1" customWidth="1"/>
    <col min="4" max="4" width="12.7109375" bestFit="1" customWidth="1"/>
    <col min="5" max="5" width="10.7109375" bestFit="1" customWidth="1"/>
    <col min="6" max="7" width="11.42578125" hidden="1" customWidth="1"/>
    <col min="8" max="8" width="2" hidden="1" customWidth="1"/>
    <col min="9" max="11" width="11.42578125" hidden="1" customWidth="1"/>
  </cols>
  <sheetData>
    <row r="3" spans="1:12" ht="30" hidden="1" x14ac:dyDescent="0.25">
      <c r="A3" s="22" t="s">
        <v>8</v>
      </c>
      <c r="B3" s="23">
        <v>8</v>
      </c>
    </row>
    <row r="4" spans="1:12" ht="15.75" thickBot="1" x14ac:dyDescent="0.3"/>
    <row r="5" spans="1:12" ht="15" customHeight="1" thickBot="1" x14ac:dyDescent="0.3">
      <c r="B5" s="55" t="s">
        <v>9</v>
      </c>
      <c r="C5" s="56" t="s">
        <v>10</v>
      </c>
      <c r="D5" s="57" t="s">
        <v>11</v>
      </c>
      <c r="E5" s="56" t="s">
        <v>12</v>
      </c>
      <c r="F5" s="58"/>
      <c r="G5" s="58" t="s">
        <v>13</v>
      </c>
      <c r="H5" s="58"/>
      <c r="I5" s="58"/>
      <c r="J5" s="58"/>
      <c r="K5" s="58"/>
      <c r="L5" s="59" t="s">
        <v>15</v>
      </c>
    </row>
    <row r="6" spans="1:12" ht="19.5" thickBot="1" x14ac:dyDescent="0.35">
      <c r="A6" s="48" t="s">
        <v>0</v>
      </c>
      <c r="B6" s="49">
        <v>19</v>
      </c>
      <c r="C6" s="49">
        <v>36</v>
      </c>
      <c r="D6" s="49">
        <v>7</v>
      </c>
      <c r="E6" s="49">
        <v>51</v>
      </c>
      <c r="F6" s="39">
        <f>SUM(B6:E7)</f>
        <v>415</v>
      </c>
      <c r="G6" s="40">
        <f>+COUNTA(B6:E7)</f>
        <v>8</v>
      </c>
      <c r="H6" s="41" t="str">
        <f>+IF(G6=B$3,"-","il manque des coureurs")</f>
        <v>-</v>
      </c>
      <c r="I6" s="39">
        <f>+MAX(B6:E7)</f>
        <v>200</v>
      </c>
      <c r="J6" s="39">
        <f>LARGE(B6:E7,2)</f>
        <v>52</v>
      </c>
      <c r="K6" s="42"/>
      <c r="L6" s="65">
        <f>+F6-I6-J6</f>
        <v>163</v>
      </c>
    </row>
    <row r="7" spans="1:12" ht="19.5" thickBot="1" x14ac:dyDescent="0.35">
      <c r="A7" s="50" t="s">
        <v>0</v>
      </c>
      <c r="B7" s="49">
        <v>33</v>
      </c>
      <c r="C7" s="49">
        <v>52</v>
      </c>
      <c r="D7" s="49">
        <v>17</v>
      </c>
      <c r="E7" s="49">
        <v>200</v>
      </c>
      <c r="F7" s="45"/>
      <c r="G7" s="46"/>
      <c r="H7" s="47"/>
      <c r="I7" s="45"/>
      <c r="J7" s="45"/>
      <c r="K7" s="45"/>
      <c r="L7" s="62"/>
    </row>
    <row r="8" spans="1:12" ht="19.5" thickBot="1" x14ac:dyDescent="0.35">
      <c r="A8" s="37" t="s">
        <v>1</v>
      </c>
      <c r="B8" s="49">
        <v>5</v>
      </c>
      <c r="C8" s="49">
        <v>3</v>
      </c>
      <c r="D8" s="49">
        <v>2</v>
      </c>
      <c r="E8" s="49">
        <v>2</v>
      </c>
      <c r="F8" s="39">
        <f>SUM(B8:E9)</f>
        <v>30</v>
      </c>
      <c r="G8" s="40">
        <f>+COUNTA(B8:E9)</f>
        <v>8</v>
      </c>
      <c r="H8" s="41" t="str">
        <f>+IF(G8=B$3,"-","il manque des coureurs")</f>
        <v>-</v>
      </c>
      <c r="I8" s="39">
        <f>+MAX(B8:E9)</f>
        <v>6</v>
      </c>
      <c r="J8" s="39">
        <f>LARGE(B8:E9,2)</f>
        <v>5</v>
      </c>
      <c r="K8" s="42"/>
      <c r="L8" s="63">
        <f>+F8-I8-J8</f>
        <v>19</v>
      </c>
    </row>
    <row r="9" spans="1:12" ht="19.5" thickBot="1" x14ac:dyDescent="0.35">
      <c r="A9" s="43" t="s">
        <v>1</v>
      </c>
      <c r="B9" s="49">
        <v>6</v>
      </c>
      <c r="C9" s="49">
        <v>4</v>
      </c>
      <c r="D9" s="49">
        <v>4</v>
      </c>
      <c r="E9" s="49">
        <v>4</v>
      </c>
      <c r="F9" s="45"/>
      <c r="G9" s="46"/>
      <c r="H9" s="47"/>
      <c r="I9" s="45"/>
      <c r="J9" s="45"/>
      <c r="K9" s="45"/>
      <c r="L9" s="64"/>
    </row>
    <row r="10" spans="1:12" ht="19.5" thickBot="1" x14ac:dyDescent="0.35">
      <c r="A10" s="48" t="s">
        <v>32</v>
      </c>
      <c r="B10" s="49">
        <v>18</v>
      </c>
      <c r="C10" s="49">
        <v>2</v>
      </c>
      <c r="D10" s="49">
        <v>10</v>
      </c>
      <c r="E10" s="49">
        <v>3</v>
      </c>
      <c r="F10" s="39">
        <f>SUM(B10:E11)</f>
        <v>89</v>
      </c>
      <c r="G10" s="40">
        <f>+COUNTA(B10:E11)</f>
        <v>8</v>
      </c>
      <c r="H10" s="41" t="str">
        <f>+IF(G10=B$3,"-","il manque des coureurs")</f>
        <v>-</v>
      </c>
      <c r="I10" s="39">
        <f>+MAX(B10:E11)</f>
        <v>31</v>
      </c>
      <c r="J10" s="39">
        <f>LARGE(B10:E11,2)</f>
        <v>18</v>
      </c>
      <c r="K10" s="42"/>
      <c r="L10" s="65">
        <f>+F10-I10-J10</f>
        <v>40</v>
      </c>
    </row>
    <row r="11" spans="1:12" ht="19.5" thickBot="1" x14ac:dyDescent="0.35">
      <c r="A11" s="50" t="s">
        <v>32</v>
      </c>
      <c r="B11" s="49">
        <v>31</v>
      </c>
      <c r="C11" s="49">
        <v>6</v>
      </c>
      <c r="D11" s="49">
        <v>14</v>
      </c>
      <c r="E11" s="49">
        <v>5</v>
      </c>
      <c r="F11" s="45"/>
      <c r="G11" s="46"/>
      <c r="H11" s="47"/>
      <c r="I11" s="45"/>
      <c r="J11" s="45"/>
      <c r="K11" s="45"/>
      <c r="L11" s="62"/>
    </row>
    <row r="12" spans="1:12" ht="19.5" thickBot="1" x14ac:dyDescent="0.35">
      <c r="A12" s="37" t="s">
        <v>33</v>
      </c>
      <c r="B12" s="49">
        <v>12</v>
      </c>
      <c r="C12" s="49">
        <v>19</v>
      </c>
      <c r="D12" s="49">
        <v>5</v>
      </c>
      <c r="E12" s="49">
        <v>11</v>
      </c>
      <c r="F12" s="39">
        <f>SUM(B12:E13)</f>
        <v>141</v>
      </c>
      <c r="G12" s="40">
        <f>+COUNTA(B12:E13)</f>
        <v>8</v>
      </c>
      <c r="H12" s="41" t="str">
        <f>+IF(G12=B$3,"-","il manque des coureurs")</f>
        <v>-</v>
      </c>
      <c r="I12" s="39">
        <f>+MAX(B12:E13)</f>
        <v>44</v>
      </c>
      <c r="J12" s="39">
        <f>LARGE(B12:E13,2)</f>
        <v>27</v>
      </c>
      <c r="K12" s="42"/>
      <c r="L12" s="63">
        <f>+F12-I12-J12</f>
        <v>70</v>
      </c>
    </row>
    <row r="13" spans="1:12" ht="19.5" thickBot="1" x14ac:dyDescent="0.35">
      <c r="A13" s="43" t="s">
        <v>33</v>
      </c>
      <c r="B13" s="49">
        <v>20</v>
      </c>
      <c r="C13" s="49">
        <v>44</v>
      </c>
      <c r="D13" s="49">
        <v>3</v>
      </c>
      <c r="E13" s="49">
        <v>27</v>
      </c>
      <c r="F13" s="45"/>
      <c r="G13" s="46"/>
      <c r="H13" s="47"/>
      <c r="I13" s="45"/>
      <c r="J13" s="45"/>
      <c r="K13" s="45"/>
      <c r="L13" s="64"/>
    </row>
    <row r="14" spans="1:12" ht="19.5" thickBot="1" x14ac:dyDescent="0.35">
      <c r="A14" s="48" t="s">
        <v>34</v>
      </c>
      <c r="B14" s="49">
        <v>1</v>
      </c>
      <c r="C14" s="49">
        <v>1</v>
      </c>
      <c r="D14" s="49">
        <v>19</v>
      </c>
      <c r="E14" s="49">
        <v>21</v>
      </c>
      <c r="F14" s="39">
        <f>SUM(B14:E15)</f>
        <v>124</v>
      </c>
      <c r="G14" s="40">
        <f>+COUNTA(B14:E15)</f>
        <v>8</v>
      </c>
      <c r="H14" s="41" t="str">
        <f>+IF(G14=B$3,"-","il manque des coureurs")</f>
        <v>-</v>
      </c>
      <c r="I14" s="39">
        <f>+MAX(B14:E15)</f>
        <v>36</v>
      </c>
      <c r="J14" s="39">
        <f>LARGE(B14:E15,2)</f>
        <v>28</v>
      </c>
      <c r="K14" s="42"/>
      <c r="L14" s="65">
        <f>+F14-I14-J14</f>
        <v>60</v>
      </c>
    </row>
    <row r="15" spans="1:12" ht="19.5" thickBot="1" x14ac:dyDescent="0.35">
      <c r="A15" s="50" t="s">
        <v>34</v>
      </c>
      <c r="B15" s="49">
        <v>7</v>
      </c>
      <c r="C15" s="49">
        <v>11</v>
      </c>
      <c r="D15" s="49">
        <v>36</v>
      </c>
      <c r="E15" s="49">
        <v>28</v>
      </c>
      <c r="F15" s="45"/>
      <c r="G15" s="46"/>
      <c r="H15" s="47"/>
      <c r="I15" s="45"/>
      <c r="J15" s="45"/>
      <c r="K15" s="45"/>
      <c r="L15" s="62"/>
    </row>
    <row r="16" spans="1:12" ht="19.5" thickBot="1" x14ac:dyDescent="0.35">
      <c r="A16" s="37" t="s">
        <v>4</v>
      </c>
      <c r="B16" s="49">
        <v>29</v>
      </c>
      <c r="C16" s="49">
        <v>35</v>
      </c>
      <c r="D16" s="49">
        <v>12</v>
      </c>
      <c r="E16" s="49">
        <v>15</v>
      </c>
      <c r="F16" s="39">
        <f>SUM(B16:E17)</f>
        <v>216</v>
      </c>
      <c r="G16" s="40">
        <f>+COUNTA(B16:E17)</f>
        <v>8</v>
      </c>
      <c r="H16" s="41" t="str">
        <f>+IF(G16=B$3,"-","il manque des coureurs")</f>
        <v>-</v>
      </c>
      <c r="I16" s="39">
        <f>+MAX(B16:E17)</f>
        <v>48</v>
      </c>
      <c r="J16" s="39">
        <f>LARGE(B16:E17,2)</f>
        <v>35</v>
      </c>
      <c r="K16" s="42"/>
      <c r="L16" s="63">
        <f>+F16-I16-J16</f>
        <v>133</v>
      </c>
    </row>
    <row r="17" spans="1:12" ht="19.5" thickBot="1" x14ac:dyDescent="0.35">
      <c r="A17" s="43" t="s">
        <v>4</v>
      </c>
      <c r="B17" s="49">
        <v>35</v>
      </c>
      <c r="C17" s="49">
        <v>48</v>
      </c>
      <c r="D17" s="49">
        <v>20</v>
      </c>
      <c r="E17" s="49">
        <v>22</v>
      </c>
      <c r="F17" s="45"/>
      <c r="G17" s="46"/>
      <c r="H17" s="47"/>
      <c r="I17" s="45"/>
      <c r="J17" s="45"/>
      <c r="K17" s="45"/>
      <c r="L17" s="64"/>
    </row>
    <row r="18" spans="1:12" ht="19.5" thickBot="1" x14ac:dyDescent="0.35">
      <c r="A18" s="48" t="s">
        <v>35</v>
      </c>
      <c r="B18" s="49">
        <v>26</v>
      </c>
      <c r="C18" s="49">
        <v>37</v>
      </c>
      <c r="D18" s="49">
        <v>38</v>
      </c>
      <c r="E18" s="49">
        <v>43</v>
      </c>
      <c r="F18" s="39">
        <f>SUM(B18:E19)</f>
        <v>349</v>
      </c>
      <c r="G18" s="40">
        <f>+COUNTA(B18:E19)</f>
        <v>8</v>
      </c>
      <c r="H18" s="41" t="str">
        <f>+IF(G18=B$3,"-","il manque des coureurs")</f>
        <v>-</v>
      </c>
      <c r="I18" s="39">
        <f>+MAX(B18:E19)</f>
        <v>72</v>
      </c>
      <c r="J18" s="39">
        <f>LARGE(B18:E19,2)</f>
        <v>49</v>
      </c>
      <c r="K18" s="42"/>
      <c r="L18" s="65">
        <f>+F18-I18-J18</f>
        <v>228</v>
      </c>
    </row>
    <row r="19" spans="1:12" ht="19.5" thickBot="1" x14ac:dyDescent="0.35">
      <c r="A19" s="50" t="s">
        <v>35</v>
      </c>
      <c r="B19" s="49">
        <v>40</v>
      </c>
      <c r="C19" s="49">
        <v>72</v>
      </c>
      <c r="D19" s="49">
        <v>44</v>
      </c>
      <c r="E19" s="49">
        <v>49</v>
      </c>
      <c r="F19" s="45"/>
      <c r="G19" s="46"/>
      <c r="H19" s="47"/>
      <c r="I19" s="45"/>
      <c r="J19" s="45"/>
      <c r="K19" s="45"/>
      <c r="L19" s="62"/>
    </row>
    <row r="20" spans="1:12" ht="19.5" thickBot="1" x14ac:dyDescent="0.35">
      <c r="A20" s="37" t="s">
        <v>36</v>
      </c>
      <c r="B20" s="49">
        <v>3</v>
      </c>
      <c r="C20" s="49">
        <v>13</v>
      </c>
      <c r="D20" s="49">
        <v>11</v>
      </c>
      <c r="E20" s="49">
        <v>12</v>
      </c>
      <c r="F20" s="39">
        <f>SUM(B20:E21)</f>
        <v>150</v>
      </c>
      <c r="G20" s="40">
        <f>+COUNTA(B20:E21)</f>
        <v>7</v>
      </c>
      <c r="H20" s="41" t="str">
        <f>+IF(G20=B$3,"-","il manque des coureurs")</f>
        <v>il manque des coureurs</v>
      </c>
      <c r="I20" s="39">
        <f>+MAX(B20:E21)</f>
        <v>51</v>
      </c>
      <c r="J20" s="39">
        <f>LARGE(B20:E21,2)</f>
        <v>36</v>
      </c>
      <c r="K20" s="42"/>
      <c r="L20" s="63">
        <f>+F20-I20-J20</f>
        <v>63</v>
      </c>
    </row>
    <row r="21" spans="1:12" ht="19.5" thickBot="1" x14ac:dyDescent="0.35">
      <c r="A21" s="43" t="s">
        <v>36</v>
      </c>
      <c r="B21" s="49"/>
      <c r="C21" s="49">
        <v>24</v>
      </c>
      <c r="D21" s="49">
        <v>51</v>
      </c>
      <c r="E21" s="49">
        <v>36</v>
      </c>
      <c r="F21" s="45"/>
      <c r="G21" s="46"/>
      <c r="H21" s="47"/>
      <c r="I21" s="45"/>
      <c r="J21" s="45"/>
      <c r="K21" s="45"/>
      <c r="L21" s="64"/>
    </row>
    <row r="22" spans="1:12" ht="19.5" thickBot="1" x14ac:dyDescent="0.35">
      <c r="A22" s="48" t="s">
        <v>37</v>
      </c>
      <c r="B22" s="49">
        <v>38</v>
      </c>
      <c r="C22" s="49">
        <v>5</v>
      </c>
      <c r="D22" s="49">
        <v>40</v>
      </c>
      <c r="E22" s="49">
        <v>47</v>
      </c>
      <c r="F22" s="39">
        <f>SUM(B22:E23)</f>
        <v>282</v>
      </c>
      <c r="G22" s="40">
        <f>+COUNTA(B22:E23)</f>
        <v>8</v>
      </c>
      <c r="H22" s="41" t="str">
        <f>+IF(G22=B$3,"-","il manque des coureurs")</f>
        <v>-</v>
      </c>
      <c r="I22" s="39">
        <f>+MAX(B22:E23)</f>
        <v>53</v>
      </c>
      <c r="J22" s="39">
        <f>LARGE(B22:E23,2)</f>
        <v>47</v>
      </c>
      <c r="K22" s="42"/>
      <c r="L22" s="65">
        <f>+F22-I22-J22</f>
        <v>182</v>
      </c>
    </row>
    <row r="23" spans="1:12" ht="19.5" thickBot="1" x14ac:dyDescent="0.35">
      <c r="A23" s="50" t="s">
        <v>37</v>
      </c>
      <c r="B23" s="49">
        <v>42</v>
      </c>
      <c r="C23" s="49">
        <v>15</v>
      </c>
      <c r="D23" s="49">
        <v>42</v>
      </c>
      <c r="E23" s="49">
        <v>53</v>
      </c>
      <c r="F23" s="45"/>
      <c r="G23" s="46"/>
      <c r="H23" s="47"/>
      <c r="I23" s="45"/>
      <c r="J23" s="45"/>
      <c r="K23" s="45"/>
      <c r="L23" s="62"/>
    </row>
    <row r="24" spans="1:12" ht="19.5" thickBot="1" x14ac:dyDescent="0.35">
      <c r="A24" s="37" t="s">
        <v>3</v>
      </c>
      <c r="B24" s="49">
        <v>4</v>
      </c>
      <c r="C24" s="49">
        <v>26</v>
      </c>
      <c r="D24" s="49">
        <v>1</v>
      </c>
      <c r="E24" s="49">
        <v>1</v>
      </c>
      <c r="F24" s="39">
        <f>SUM(B24:E25)</f>
        <v>186</v>
      </c>
      <c r="G24" s="40">
        <f>+COUNTA(B24:E25)</f>
        <v>8</v>
      </c>
      <c r="H24" s="41" t="str">
        <f>+IF(G24=B$3,"-","il manque des coureurs")</f>
        <v>-</v>
      </c>
      <c r="I24" s="39">
        <f>+MAX(B24:E25)</f>
        <v>71</v>
      </c>
      <c r="J24" s="39">
        <f>LARGE(B24:E25,2)</f>
        <v>46</v>
      </c>
      <c r="K24" s="42"/>
      <c r="L24" s="63">
        <f>+F24-I24-J24</f>
        <v>69</v>
      </c>
    </row>
    <row r="25" spans="1:12" ht="19.5" thickBot="1" x14ac:dyDescent="0.35">
      <c r="A25" s="43" t="s">
        <v>3</v>
      </c>
      <c r="B25" s="49">
        <v>22</v>
      </c>
      <c r="C25" s="49">
        <v>71</v>
      </c>
      <c r="D25" s="49">
        <v>15</v>
      </c>
      <c r="E25" s="49">
        <v>46</v>
      </c>
      <c r="F25" s="45"/>
      <c r="G25" s="46"/>
      <c r="H25" s="47"/>
      <c r="I25" s="45"/>
      <c r="J25" s="45"/>
      <c r="K25" s="45"/>
      <c r="L25" s="64"/>
    </row>
    <row r="26" spans="1:12" ht="19.5" thickBot="1" x14ac:dyDescent="0.35">
      <c r="A26" s="48" t="s">
        <v>38</v>
      </c>
      <c r="B26" s="49">
        <v>30</v>
      </c>
      <c r="C26" s="49">
        <v>45</v>
      </c>
      <c r="D26" s="49">
        <v>9</v>
      </c>
      <c r="E26" s="49">
        <v>29</v>
      </c>
      <c r="F26" s="39">
        <f>SUM(B26:E27)</f>
        <v>240</v>
      </c>
      <c r="G26" s="40">
        <f>+COUNTA(B26:E27)</f>
        <v>7</v>
      </c>
      <c r="H26" s="41" t="str">
        <f>+IF(G26=B$3,"-","il manque des coureurs")</f>
        <v>il manque des coureurs</v>
      </c>
      <c r="I26" s="39">
        <f>+MAX(B26:E27)</f>
        <v>61</v>
      </c>
      <c r="J26" s="39">
        <f>LARGE(B26:E27,2)</f>
        <v>45</v>
      </c>
      <c r="K26" s="42"/>
      <c r="L26" s="65">
        <f>+F26-I26-J26</f>
        <v>134</v>
      </c>
    </row>
    <row r="27" spans="1:12" ht="19.5" thickBot="1" x14ac:dyDescent="0.35">
      <c r="A27" s="50" t="s">
        <v>38</v>
      </c>
      <c r="B27" s="49">
        <v>28</v>
      </c>
      <c r="C27" s="49">
        <v>61</v>
      </c>
      <c r="D27" s="49"/>
      <c r="E27" s="49">
        <v>38</v>
      </c>
      <c r="F27" s="45"/>
      <c r="G27" s="46"/>
      <c r="H27" s="47"/>
      <c r="I27" s="45"/>
      <c r="J27" s="45"/>
      <c r="K27" s="45"/>
      <c r="L27" s="62"/>
    </row>
    <row r="28" spans="1:12" ht="19.5" thickBot="1" x14ac:dyDescent="0.35">
      <c r="A28" s="37" t="s">
        <v>2</v>
      </c>
      <c r="B28" s="49">
        <v>2</v>
      </c>
      <c r="C28" s="49">
        <v>14</v>
      </c>
      <c r="D28" s="49">
        <v>13</v>
      </c>
      <c r="E28" s="49">
        <v>34</v>
      </c>
      <c r="F28" s="39">
        <f>SUM(B28:E29)</f>
        <v>348</v>
      </c>
      <c r="G28" s="40">
        <f>+COUNTA(B28:E29)</f>
        <v>8</v>
      </c>
      <c r="H28" s="41" t="str">
        <f>+IF(G28=B$3,"-","il manque des coureurs")</f>
        <v>-</v>
      </c>
      <c r="I28" s="39">
        <f>+MAX(B28:E29)</f>
        <v>200</v>
      </c>
      <c r="J28" s="39">
        <f>LARGE(B28:E29,2)</f>
        <v>34</v>
      </c>
      <c r="K28" s="42"/>
      <c r="L28" s="63">
        <f>+F28-I28-J28</f>
        <v>114</v>
      </c>
    </row>
    <row r="29" spans="1:12" ht="18.75" x14ac:dyDescent="0.3">
      <c r="A29" s="52" t="s">
        <v>2</v>
      </c>
      <c r="B29" s="49">
        <v>27</v>
      </c>
      <c r="C29" s="49">
        <v>34</v>
      </c>
      <c r="D29" s="49">
        <v>24</v>
      </c>
      <c r="E29" s="49">
        <v>200</v>
      </c>
      <c r="F29" s="34"/>
      <c r="G29" s="32"/>
      <c r="H29" s="33"/>
      <c r="I29" s="34"/>
      <c r="J29" s="34"/>
      <c r="K29" s="34"/>
      <c r="L29" s="66"/>
    </row>
    <row r="30" spans="1:12" ht="18.75" x14ac:dyDescent="0.3">
      <c r="A30" s="53"/>
      <c r="B30" s="35"/>
      <c r="C30" s="35"/>
      <c r="D30" s="35"/>
      <c r="E30" s="35"/>
      <c r="F30" s="31"/>
      <c r="G30" s="32"/>
      <c r="H30" s="33"/>
      <c r="I30" s="31"/>
      <c r="J30" s="31"/>
      <c r="K30" s="34"/>
      <c r="L30" s="61"/>
    </row>
    <row r="31" spans="1:12" ht="19.5" thickBot="1" x14ac:dyDescent="0.35">
      <c r="A31" s="50"/>
      <c r="B31" s="51"/>
      <c r="C31" s="51"/>
      <c r="D31" s="51"/>
      <c r="E31" s="51"/>
      <c r="F31" s="45"/>
      <c r="G31" s="46"/>
      <c r="H31" s="47"/>
      <c r="I31" s="45"/>
      <c r="J31" s="45"/>
      <c r="K31" s="45"/>
      <c r="L31" s="62"/>
    </row>
    <row r="32" spans="1:12" ht="18.75" x14ac:dyDescent="0.3">
      <c r="A32" s="37"/>
      <c r="B32" s="38"/>
      <c r="C32" s="38"/>
      <c r="D32" s="38"/>
      <c r="E32" s="38"/>
      <c r="F32" s="39"/>
      <c r="G32" s="40"/>
      <c r="H32" s="41"/>
      <c r="I32" s="39"/>
      <c r="J32" s="39"/>
      <c r="K32" s="42"/>
      <c r="L32" s="63"/>
    </row>
    <row r="33" spans="1:12" ht="19.5" thickBot="1" x14ac:dyDescent="0.35">
      <c r="A33" s="43"/>
      <c r="B33" s="44"/>
      <c r="C33" s="44"/>
      <c r="D33" s="44"/>
      <c r="E33" s="44"/>
      <c r="F33" s="45"/>
      <c r="G33" s="46"/>
      <c r="H33" s="47"/>
      <c r="I33" s="45"/>
      <c r="J33" s="45"/>
      <c r="K33" s="45"/>
      <c r="L33" s="64"/>
    </row>
    <row r="34" spans="1:12" ht="18" x14ac:dyDescent="0.25">
      <c r="A34" s="54"/>
      <c r="B34" s="27"/>
      <c r="C34" s="28"/>
      <c r="D34" s="27"/>
      <c r="E34" s="27"/>
      <c r="F34" s="29"/>
      <c r="G34" s="19"/>
      <c r="H34" s="20"/>
      <c r="I34" s="29"/>
      <c r="J34" s="29"/>
      <c r="K34" s="25"/>
      <c r="L34" s="30"/>
    </row>
    <row r="35" spans="1:12" ht="15.75" x14ac:dyDescent="0.25">
      <c r="B35" s="17"/>
      <c r="C35" s="18"/>
      <c r="D35" s="17"/>
      <c r="E35" s="17"/>
      <c r="F35" s="24"/>
      <c r="G35" s="19"/>
      <c r="H35" s="20"/>
      <c r="I35" s="19"/>
      <c r="J35" s="19"/>
      <c r="K35" s="19"/>
      <c r="L35" s="21"/>
    </row>
  </sheetData>
  <mergeCells count="14">
    <mergeCell ref="L16:L17"/>
    <mergeCell ref="L6:L7"/>
    <mergeCell ref="L8:L9"/>
    <mergeCell ref="L10:L11"/>
    <mergeCell ref="L12:L13"/>
    <mergeCell ref="L14:L15"/>
    <mergeCell ref="L30:L31"/>
    <mergeCell ref="L32:L33"/>
    <mergeCell ref="L18:L19"/>
    <mergeCell ref="L20:L21"/>
    <mergeCell ref="L22:L23"/>
    <mergeCell ref="L24:L25"/>
    <mergeCell ref="L26:L27"/>
    <mergeCell ref="L28:L29"/>
  </mergeCells>
  <conditionalFormatting sqref="B6:E29">
    <cfRule type="top10" dxfId="13" priority="15" stopIfTrue="1" rank="2"/>
  </conditionalFormatting>
  <conditionalFormatting sqref="B30:E31">
    <cfRule type="top10" dxfId="1" priority="3" stopIfTrue="1" rank="2"/>
  </conditionalFormatting>
  <conditionalFormatting sqref="B32:E33">
    <cfRule type="top10" dxfId="0" priority="2" stopIfTrue="1" rank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9"/>
  <sheetViews>
    <sheetView tabSelected="1" view="pageBreakPreview" zoomScale="60" zoomScaleNormal="100" workbookViewId="0">
      <selection activeCell="E27" sqref="E27"/>
    </sheetView>
  </sheetViews>
  <sheetFormatPr baseColWidth="10" defaultRowHeight="15" x14ac:dyDescent="0.25"/>
  <cols>
    <col min="1" max="1" width="4.140625" style="5" bestFit="1" customWidth="1"/>
    <col min="2" max="2" width="34.42578125" style="5" customWidth="1"/>
    <col min="3" max="3" width="12.42578125" style="5" customWidth="1"/>
    <col min="4" max="4" width="26.28515625" style="5" bestFit="1" customWidth="1"/>
    <col min="5" max="5" width="13.42578125" style="5" customWidth="1"/>
    <col min="6" max="6" width="15.42578125" style="5" bestFit="1" customWidth="1"/>
    <col min="7" max="16384" width="11.42578125" style="5"/>
  </cols>
  <sheetData>
    <row r="1" spans="1:6" ht="15" customHeight="1" x14ac:dyDescent="0.25">
      <c r="A1" s="11"/>
      <c r="B1" s="11"/>
      <c r="C1" s="11"/>
      <c r="D1" s="11"/>
      <c r="E1" s="11"/>
      <c r="F1" s="11"/>
    </row>
    <row r="2" spans="1:6" ht="15" customHeight="1" x14ac:dyDescent="0.25">
      <c r="A2" s="11"/>
      <c r="B2" s="11"/>
      <c r="C2" s="12"/>
      <c r="D2" s="13"/>
      <c r="E2" s="14"/>
      <c r="F2" s="11"/>
    </row>
    <row r="3" spans="1:6" ht="15" customHeight="1" x14ac:dyDescent="0.25">
      <c r="A3" s="11"/>
      <c r="B3" s="11"/>
      <c r="C3" s="15"/>
      <c r="D3" s="11"/>
      <c r="E3" s="15"/>
      <c r="F3" s="11"/>
    </row>
    <row r="4" spans="1:6" ht="15" customHeight="1" x14ac:dyDescent="0.25">
      <c r="A4" s="11"/>
      <c r="B4" s="11"/>
      <c r="C4" s="11"/>
      <c r="D4" s="11"/>
      <c r="E4" s="11"/>
      <c r="F4" s="11"/>
    </row>
    <row r="5" spans="1:6" ht="15" customHeight="1" x14ac:dyDescent="0.25"/>
    <row r="7" spans="1:6" ht="15" customHeight="1" x14ac:dyDescent="0.25"/>
    <row r="8" spans="1:6" ht="15" customHeight="1" x14ac:dyDescent="0.25">
      <c r="B8" s="16"/>
      <c r="C8" s="16"/>
      <c r="D8" s="16"/>
      <c r="E8" s="16"/>
      <c r="F8" s="16"/>
    </row>
    <row r="9" spans="1:6" ht="15" customHeight="1" x14ac:dyDescent="0.25">
      <c r="B9" s="67" t="s">
        <v>17</v>
      </c>
      <c r="C9" s="67"/>
      <c r="D9" s="67"/>
      <c r="E9" s="67"/>
      <c r="F9" s="67"/>
    </row>
    <row r="10" spans="1:6" ht="15" customHeight="1" x14ac:dyDescent="0.25">
      <c r="A10" s="11"/>
      <c r="B10" s="16"/>
      <c r="C10" s="69" t="s">
        <v>18</v>
      </c>
      <c r="D10" s="69"/>
      <c r="E10" s="16"/>
      <c r="F10" s="16"/>
    </row>
    <row r="11" spans="1:6" ht="15" customHeight="1" x14ac:dyDescent="0.25">
      <c r="A11" s="11"/>
      <c r="B11" s="16"/>
      <c r="C11" s="68" t="s">
        <v>7</v>
      </c>
      <c r="D11" s="68"/>
      <c r="E11" s="16"/>
      <c r="F11" s="16"/>
    </row>
    <row r="12" spans="1:6" ht="15" customHeight="1" x14ac:dyDescent="0.25">
      <c r="D12" s="9"/>
    </row>
    <row r="13" spans="1:6" ht="24.95" customHeight="1" x14ac:dyDescent="0.25">
      <c r="A13" s="6"/>
      <c r="B13" s="6" t="s">
        <v>5</v>
      </c>
      <c r="C13" s="10" t="s">
        <v>19</v>
      </c>
      <c r="D13" s="10" t="s">
        <v>16</v>
      </c>
      <c r="E13" s="10" t="s">
        <v>14</v>
      </c>
      <c r="F13" s="4" t="s">
        <v>6</v>
      </c>
    </row>
    <row r="14" spans="1:6" ht="24.95" customHeight="1" x14ac:dyDescent="0.25">
      <c r="A14" s="6">
        <v>1</v>
      </c>
      <c r="B14" s="2" t="s">
        <v>21</v>
      </c>
      <c r="C14" s="3">
        <f>Vitesse!L8</f>
        <v>18</v>
      </c>
      <c r="D14" s="3">
        <f>'adresse Cyclo Cross'!L8</f>
        <v>16</v>
      </c>
      <c r="E14" s="26">
        <f>Route!L8</f>
        <v>19</v>
      </c>
      <c r="F14" s="8">
        <f>SUM(C14:E14)</f>
        <v>53</v>
      </c>
    </row>
    <row r="15" spans="1:6" ht="24.95" customHeight="1" x14ac:dyDescent="0.25">
      <c r="A15" s="6">
        <v>2</v>
      </c>
      <c r="B15" s="2" t="s">
        <v>22</v>
      </c>
      <c r="C15" s="3">
        <f>Vitesse!L10</f>
        <v>32</v>
      </c>
      <c r="D15" s="3">
        <f>'adresse Cyclo Cross'!L10</f>
        <v>45</v>
      </c>
      <c r="E15" s="26">
        <f>Route!L10</f>
        <v>40</v>
      </c>
      <c r="F15" s="8">
        <f>SUM(C15:E15)</f>
        <v>117</v>
      </c>
    </row>
    <row r="16" spans="1:6" ht="24.95" customHeight="1" x14ac:dyDescent="0.25">
      <c r="A16" s="6">
        <v>3</v>
      </c>
      <c r="B16" s="2" t="s">
        <v>23</v>
      </c>
      <c r="C16" s="3">
        <f>Vitesse!L12</f>
        <v>46</v>
      </c>
      <c r="D16" s="3">
        <f>'adresse Cyclo Cross'!L12</f>
        <v>49</v>
      </c>
      <c r="E16" s="26">
        <f>Route!L12</f>
        <v>70</v>
      </c>
      <c r="F16" s="8">
        <f>SUM(C16:E16)</f>
        <v>165</v>
      </c>
    </row>
    <row r="17" spans="1:7" ht="24.95" customHeight="1" x14ac:dyDescent="0.25">
      <c r="A17" s="6">
        <v>4</v>
      </c>
      <c r="B17" s="2" t="s">
        <v>24</v>
      </c>
      <c r="C17" s="3">
        <f>Vitesse!L14</f>
        <v>65</v>
      </c>
      <c r="D17" s="3">
        <f>'adresse Cyclo Cross'!L14</f>
        <v>53</v>
      </c>
      <c r="E17" s="26">
        <f>Route!L14</f>
        <v>60</v>
      </c>
      <c r="F17" s="8">
        <f>SUM(C17:E17)</f>
        <v>178</v>
      </c>
    </row>
    <row r="18" spans="1:7" ht="24.95" customHeight="1" x14ac:dyDescent="0.25">
      <c r="A18" s="6">
        <v>5</v>
      </c>
      <c r="B18" s="2" t="s">
        <v>29</v>
      </c>
      <c r="C18" s="3">
        <f>Vitesse!L24</f>
        <v>69</v>
      </c>
      <c r="D18" s="3">
        <f>'adresse Cyclo Cross'!L24</f>
        <v>100</v>
      </c>
      <c r="E18" s="26">
        <f>Route!L24</f>
        <v>69</v>
      </c>
      <c r="F18" s="8">
        <f>SUM(C18:E18)</f>
        <v>238</v>
      </c>
    </row>
    <row r="19" spans="1:7" ht="24.95" customHeight="1" x14ac:dyDescent="0.25">
      <c r="A19" s="6">
        <v>6</v>
      </c>
      <c r="B19" s="2" t="s">
        <v>25</v>
      </c>
      <c r="C19" s="3">
        <f>Vitesse!L16</f>
        <v>112</v>
      </c>
      <c r="D19" s="3">
        <f>'adresse Cyclo Cross'!L16</f>
        <v>89</v>
      </c>
      <c r="E19" s="26">
        <f>Route!L16</f>
        <v>133</v>
      </c>
      <c r="F19" s="8">
        <f>SUM(C19:E19)</f>
        <v>334</v>
      </c>
    </row>
    <row r="20" spans="1:7" ht="24.95" customHeight="1" x14ac:dyDescent="0.25">
      <c r="A20" s="6">
        <v>7</v>
      </c>
      <c r="B20" s="2" t="s">
        <v>31</v>
      </c>
      <c r="C20" s="3">
        <f>Vitesse!L28</f>
        <v>157</v>
      </c>
      <c r="D20" s="3">
        <f>'adresse Cyclo Cross'!L28</f>
        <v>173</v>
      </c>
      <c r="E20" s="26">
        <f>Route!L28</f>
        <v>114</v>
      </c>
      <c r="F20" s="8">
        <f>SUM(C20:E20)</f>
        <v>444</v>
      </c>
    </row>
    <row r="21" spans="1:7" ht="24.95" customHeight="1" x14ac:dyDescent="0.25">
      <c r="A21" s="6">
        <v>8</v>
      </c>
      <c r="B21" s="2" t="s">
        <v>28</v>
      </c>
      <c r="C21" s="3">
        <f>Vitesse!L22</f>
        <v>123</v>
      </c>
      <c r="D21" s="3">
        <f>'adresse Cyclo Cross'!L22</f>
        <v>168</v>
      </c>
      <c r="E21" s="26">
        <f>Route!L22</f>
        <v>182</v>
      </c>
      <c r="F21" s="8">
        <f>SUM(C21:E21)</f>
        <v>473</v>
      </c>
    </row>
    <row r="22" spans="1:7" ht="24.95" customHeight="1" x14ac:dyDescent="0.25">
      <c r="A22" s="6">
        <v>9</v>
      </c>
      <c r="B22" s="2" t="s">
        <v>20</v>
      </c>
      <c r="C22" s="3">
        <f>Vitesse!L6</f>
        <v>183</v>
      </c>
      <c r="D22" s="3">
        <f>'adresse Cyclo Cross'!L6</f>
        <v>128</v>
      </c>
      <c r="E22" s="26">
        <f>Route!L6</f>
        <v>163</v>
      </c>
      <c r="F22" s="8">
        <f>SUM(C22:E22)</f>
        <v>474</v>
      </c>
    </row>
    <row r="23" spans="1:7" ht="24.95" customHeight="1" x14ac:dyDescent="0.25">
      <c r="A23" s="60">
        <v>12</v>
      </c>
      <c r="B23" s="2" t="s">
        <v>26</v>
      </c>
      <c r="C23" s="3">
        <f>Vitesse!L18</f>
        <v>208</v>
      </c>
      <c r="D23" s="3">
        <f>'adresse Cyclo Cross'!L18</f>
        <v>193</v>
      </c>
      <c r="E23" s="26">
        <f>Route!L18</f>
        <v>228</v>
      </c>
      <c r="F23" s="8">
        <f>SUM(C23:E23)</f>
        <v>629</v>
      </c>
    </row>
    <row r="24" spans="1:7" ht="24.95" customHeight="1" x14ac:dyDescent="0.25">
      <c r="A24" s="6">
        <v>10</v>
      </c>
      <c r="B24" s="2" t="s">
        <v>27</v>
      </c>
      <c r="C24" s="3">
        <f>Vitesse!L20</f>
        <v>65</v>
      </c>
      <c r="D24" s="3">
        <f>'adresse Cyclo Cross'!L20</f>
        <v>67</v>
      </c>
      <c r="E24" s="26">
        <f>Route!L20</f>
        <v>63</v>
      </c>
      <c r="F24" s="8">
        <f>SUM(C24:E24)</f>
        <v>195</v>
      </c>
      <c r="G24" s="5" t="s">
        <v>39</v>
      </c>
    </row>
    <row r="25" spans="1:7" ht="24.95" customHeight="1" x14ac:dyDescent="0.25">
      <c r="A25" s="7">
        <v>11</v>
      </c>
      <c r="B25" s="3" t="s">
        <v>30</v>
      </c>
      <c r="C25" s="3">
        <f>Vitesse!L26</f>
        <v>145</v>
      </c>
      <c r="D25" s="3">
        <f>'adresse Cyclo Cross'!L26</f>
        <v>181</v>
      </c>
      <c r="E25" s="26">
        <f>Route!L26</f>
        <v>134</v>
      </c>
      <c r="F25" s="8">
        <f>SUM(C25:E25)</f>
        <v>460</v>
      </c>
      <c r="G25" s="5" t="s">
        <v>39</v>
      </c>
    </row>
    <row r="26" spans="1:7" s="60" customFormat="1" ht="24.95" customHeight="1" x14ac:dyDescent="0.25"/>
    <row r="27" spans="1:7" s="60" customFormat="1" ht="24.95" customHeight="1" x14ac:dyDescent="0.25"/>
    <row r="28" spans="1:7" ht="15" customHeight="1" x14ac:dyDescent="0.25"/>
    <row r="29" spans="1:7" ht="15" customHeight="1" x14ac:dyDescent="0.25">
      <c r="D29" s="1"/>
    </row>
    <row r="30" spans="1:7" ht="15" customHeight="1" x14ac:dyDescent="0.25">
      <c r="D30" s="1"/>
    </row>
    <row r="31" spans="1:7" ht="15" customHeight="1" x14ac:dyDescent="0.25">
      <c r="D31" s="1"/>
    </row>
    <row r="32" spans="1:7" ht="15" customHeight="1" x14ac:dyDescent="0.25">
      <c r="D32" s="1"/>
    </row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</sheetData>
  <autoFilter ref="B13:F13">
    <sortState ref="B14:F23">
      <sortCondition ref="F13"/>
    </sortState>
  </autoFilter>
  <mergeCells count="3">
    <mergeCell ref="B9:F9"/>
    <mergeCell ref="C11:D11"/>
    <mergeCell ref="C10:D10"/>
  </mergeCells>
  <pageMargins left="0.7" right="0.7" top="0.75" bottom="0.75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Vitesse</vt:lpstr>
      <vt:lpstr>adresse Cyclo Cross</vt:lpstr>
      <vt:lpstr>Route</vt:lpstr>
      <vt:lpstr>CLUBS</vt:lpstr>
      <vt:lpstr>'adresse Cyclo Cross'!Zone_d_impression</vt:lpstr>
      <vt:lpstr>CLUBS!Zone_d_impression</vt:lpstr>
      <vt:lpstr>Vitesse!Zone_d_impression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yannick le strat</dc:creator>
  <cp:lastModifiedBy>UCI</cp:lastModifiedBy>
  <cp:lastPrinted>2017-04-30T16:09:23Z</cp:lastPrinted>
  <dcterms:created xsi:type="dcterms:W3CDTF">2016-09-29T17:55:40Z</dcterms:created>
  <dcterms:modified xsi:type="dcterms:W3CDTF">2017-04-30T16:09:52Z</dcterms:modified>
</cp:coreProperties>
</file>