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CI\Desktop\"/>
    </mc:Choice>
  </mc:AlternateContent>
  <bookViews>
    <workbookView xWindow="480" yWindow="45" windowWidth="8700" windowHeight="4200" tabRatio="601" activeTab="5"/>
  </bookViews>
  <sheets>
    <sheet name="Liste des engagés" sheetId="1" r:id="rId1"/>
    <sheet name="Grille" sheetId="7" state="hidden" r:id="rId2"/>
    <sheet name="Vitesse" sheetId="11" r:id="rId3"/>
    <sheet name="adresse" sheetId="12" r:id="rId4"/>
    <sheet name="Route" sheetId="2" r:id="rId5"/>
    <sheet name="général pré licenciés" sheetId="13" r:id="rId6"/>
    <sheet name="comm vitesse" sheetId="15" r:id="rId7"/>
    <sheet name="comm adresse" sheetId="14" r:id="rId8"/>
  </sheets>
  <definedNames>
    <definedName name="_xlnm._FilterDatabase" localSheetId="3" hidden="1">adresse!$B$12:$G$12</definedName>
    <definedName name="_xlnm._FilterDatabase" localSheetId="5" hidden="1">'général pré licenciés'!$B$29:$G$29</definedName>
    <definedName name="_xlnm._FilterDatabase" localSheetId="2" hidden="1">Vitesse!$B$11:$E$11</definedName>
    <definedName name="_xlnm.Print_Titles" localSheetId="0">'Liste des engagés'!$6:$7</definedName>
    <definedName name="_xlnm.Print_Titles" localSheetId="4">Route!$6:$6</definedName>
    <definedName name="lp">'Liste des engagés'!$A$8:$E$380</definedName>
    <definedName name="_xlnm.Print_Area" localSheetId="6">'comm vitesse'!$A$1:$D$20</definedName>
    <definedName name="_xlnm.Print_Area" localSheetId="5">'général pré licenciés'!$A$1:$G$48</definedName>
    <definedName name="_xlnm.Print_Area" localSheetId="1">Grille!$A$1:$J$58</definedName>
    <definedName name="_xlnm.Print_Area" localSheetId="0">'Liste des engagés'!$A$1:$E$157</definedName>
    <definedName name="_xlnm.Print_Area" localSheetId="4">Route!$A$2:$F$36</definedName>
  </definedNames>
  <calcPr calcId="162913"/>
</workbook>
</file>

<file path=xl/calcChain.xml><?xml version="1.0" encoding="utf-8"?>
<calcChain xmlns="http://schemas.openxmlformats.org/spreadsheetml/2006/main">
  <c r="E24" i="13" l="1"/>
  <c r="D24" i="13"/>
  <c r="E38" i="13" l="1"/>
  <c r="E32" i="13"/>
  <c r="E35" i="13"/>
  <c r="E34" i="13"/>
  <c r="E31" i="13"/>
  <c r="E39" i="13"/>
  <c r="E36" i="13"/>
  <c r="E30" i="13"/>
  <c r="E37" i="13"/>
  <c r="E33" i="13"/>
  <c r="E46" i="13"/>
  <c r="E22" i="13"/>
  <c r="E23" i="13"/>
  <c r="E16" i="13"/>
  <c r="E19" i="13"/>
  <c r="E18" i="13"/>
  <c r="E15" i="13"/>
  <c r="E20" i="13"/>
  <c r="E14" i="13"/>
  <c r="D22" i="2"/>
  <c r="D23" i="2"/>
  <c r="D24" i="2"/>
  <c r="D25" i="2"/>
  <c r="D26" i="2"/>
  <c r="D27" i="2"/>
  <c r="C22" i="2"/>
  <c r="C23" i="2"/>
  <c r="C24" i="2"/>
  <c r="C25" i="2"/>
  <c r="C26" i="2"/>
  <c r="E21" i="13"/>
  <c r="E17" i="13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C18" i="2"/>
  <c r="D17" i="2"/>
  <c r="D18" i="2"/>
  <c r="D19" i="2"/>
  <c r="D20" i="2"/>
  <c r="D21" i="2"/>
  <c r="D16" i="2"/>
  <c r="C16" i="2"/>
  <c r="C17" i="2"/>
  <c r="C19" i="2"/>
  <c r="C20" i="2"/>
  <c r="C21" i="2"/>
  <c r="C25" i="11"/>
  <c r="D25" i="11"/>
  <c r="C26" i="11"/>
  <c r="D26" i="11"/>
  <c r="C27" i="11"/>
  <c r="D27" i="11"/>
  <c r="C28" i="11"/>
  <c r="D28" i="11"/>
  <c r="C29" i="11"/>
  <c r="D29" i="11"/>
  <c r="C30" i="11"/>
  <c r="D30" i="11"/>
  <c r="C31" i="11"/>
  <c r="D31" i="11"/>
  <c r="C32" i="11"/>
  <c r="D32" i="11"/>
  <c r="C33" i="11"/>
  <c r="D33" i="11"/>
  <c r="C34" i="11"/>
  <c r="D34" i="11"/>
  <c r="C35" i="11"/>
  <c r="D35" i="11"/>
  <c r="C36" i="11"/>
  <c r="D36" i="11"/>
  <c r="C37" i="11"/>
  <c r="D37" i="11"/>
  <c r="C38" i="11"/>
  <c r="D38" i="11"/>
  <c r="C39" i="11"/>
  <c r="D39" i="11"/>
  <c r="C40" i="11"/>
  <c r="D40" i="11"/>
  <c r="C41" i="11"/>
  <c r="D41" i="11"/>
  <c r="C42" i="11"/>
  <c r="D42" i="11"/>
  <c r="C43" i="11"/>
  <c r="D43" i="11"/>
  <c r="C44" i="11"/>
  <c r="D44" i="11"/>
  <c r="C45" i="11"/>
  <c r="D45" i="11"/>
  <c r="C46" i="11"/>
  <c r="D46" i="11"/>
  <c r="C47" i="11"/>
  <c r="D47" i="11"/>
  <c r="C48" i="11"/>
  <c r="D48" i="11"/>
  <c r="C49" i="11"/>
  <c r="D49" i="11"/>
  <c r="C50" i="11"/>
  <c r="D50" i="11"/>
  <c r="C51" i="11"/>
  <c r="D51" i="11"/>
  <c r="C52" i="11"/>
  <c r="D52" i="11"/>
  <c r="C53" i="11"/>
  <c r="D53" i="11"/>
  <c r="C54" i="11"/>
  <c r="D54" i="11"/>
  <c r="C55" i="11"/>
  <c r="D55" i="11"/>
  <c r="C56" i="11"/>
  <c r="D56" i="11"/>
  <c r="C57" i="11"/>
  <c r="D57" i="11"/>
  <c r="C58" i="11"/>
  <c r="D58" i="11"/>
  <c r="C59" i="11"/>
  <c r="D59" i="11"/>
  <c r="C60" i="11"/>
  <c r="D60" i="11"/>
  <c r="C61" i="11"/>
  <c r="D61" i="11"/>
  <c r="C62" i="11"/>
  <c r="D62" i="11"/>
  <c r="C63" i="11"/>
  <c r="D63" i="11"/>
  <c r="C64" i="11"/>
  <c r="D64" i="11"/>
  <c r="C65" i="11"/>
  <c r="D65" i="11"/>
  <c r="C66" i="11"/>
  <c r="D66" i="11"/>
  <c r="C67" i="11"/>
  <c r="D67" i="11"/>
  <c r="C68" i="11"/>
  <c r="D68" i="11"/>
  <c r="C69" i="11"/>
  <c r="D69" i="11"/>
  <c r="C70" i="11"/>
  <c r="D70" i="11"/>
  <c r="C71" i="11"/>
  <c r="D71" i="11"/>
  <c r="C72" i="11"/>
  <c r="D72" i="11"/>
  <c r="C73" i="11"/>
  <c r="D73" i="11"/>
  <c r="C74" i="11"/>
  <c r="D74" i="11"/>
  <c r="C75" i="11"/>
  <c r="D75" i="11"/>
  <c r="C76" i="11"/>
  <c r="D76" i="11"/>
  <c r="C77" i="11"/>
  <c r="D77" i="11"/>
  <c r="C78" i="11"/>
  <c r="D78" i="11"/>
  <c r="C79" i="11"/>
  <c r="D79" i="11"/>
  <c r="C80" i="11"/>
  <c r="D80" i="11"/>
  <c r="C81" i="11"/>
  <c r="D81" i="11"/>
  <c r="C82" i="11"/>
  <c r="D82" i="11"/>
  <c r="C83" i="11"/>
  <c r="D83" i="11"/>
  <c r="C84" i="11"/>
  <c r="D84" i="11"/>
  <c r="C85" i="11"/>
  <c r="D85" i="11"/>
  <c r="C86" i="11"/>
  <c r="D86" i="11"/>
  <c r="C87" i="11"/>
  <c r="D87" i="11"/>
  <c r="C88" i="11"/>
  <c r="D88" i="11"/>
  <c r="C89" i="11"/>
  <c r="D89" i="11"/>
  <c r="C90" i="11"/>
  <c r="D90" i="11"/>
  <c r="C91" i="11"/>
  <c r="D91" i="11"/>
  <c r="C92" i="11"/>
  <c r="D92" i="11"/>
  <c r="C93" i="11"/>
  <c r="D93" i="11"/>
  <c r="C94" i="11"/>
  <c r="D94" i="11"/>
  <c r="C95" i="11"/>
  <c r="D95" i="11"/>
  <c r="C96" i="11"/>
  <c r="D96" i="11"/>
  <c r="C97" i="11"/>
  <c r="D97" i="11"/>
  <c r="C98" i="11"/>
  <c r="D98" i="11"/>
  <c r="C99" i="11"/>
  <c r="D99" i="11"/>
  <c r="C100" i="11"/>
  <c r="D100" i="11"/>
  <c r="C101" i="11"/>
  <c r="D101" i="11"/>
  <c r="C102" i="11"/>
  <c r="D102" i="11"/>
  <c r="C103" i="11"/>
  <c r="D103" i="11"/>
  <c r="C104" i="11"/>
  <c r="D104" i="11"/>
  <c r="C105" i="11"/>
  <c r="D105" i="11"/>
  <c r="C106" i="11"/>
  <c r="D106" i="11"/>
  <c r="C107" i="11"/>
  <c r="D107" i="11"/>
  <c r="C108" i="11"/>
  <c r="D108" i="11"/>
  <c r="C109" i="11"/>
  <c r="D109" i="11"/>
  <c r="C110" i="11"/>
  <c r="D110" i="11"/>
  <c r="C111" i="11"/>
  <c r="D111" i="11"/>
  <c r="C112" i="11"/>
  <c r="D112" i="11"/>
  <c r="C113" i="11"/>
  <c r="D113" i="11"/>
  <c r="C114" i="11"/>
  <c r="D114" i="11"/>
  <c r="C115" i="11"/>
  <c r="D115" i="11"/>
  <c r="C116" i="11"/>
  <c r="D116" i="11"/>
  <c r="C117" i="11"/>
  <c r="D117" i="11"/>
  <c r="C118" i="11"/>
  <c r="D118" i="11"/>
  <c r="C119" i="11"/>
  <c r="D119" i="11"/>
  <c r="C120" i="11"/>
  <c r="D120" i="11"/>
  <c r="C121" i="11"/>
  <c r="D121" i="11"/>
  <c r="C122" i="11"/>
  <c r="D122" i="11"/>
  <c r="C123" i="11"/>
  <c r="D123" i="11"/>
  <c r="C124" i="11"/>
  <c r="D124" i="11"/>
  <c r="C125" i="11"/>
  <c r="D125" i="11"/>
  <c r="C126" i="11"/>
  <c r="D126" i="11"/>
  <c r="C127" i="11"/>
  <c r="D127" i="11"/>
  <c r="C128" i="11"/>
  <c r="D128" i="11"/>
  <c r="C129" i="11"/>
  <c r="D129" i="11"/>
  <c r="C130" i="11"/>
  <c r="D130" i="11"/>
  <c r="C131" i="11"/>
  <c r="D131" i="11"/>
  <c r="C132" i="11"/>
  <c r="D132" i="11"/>
  <c r="C133" i="11"/>
  <c r="D133" i="11"/>
  <c r="C134" i="11"/>
  <c r="D134" i="11"/>
  <c r="C135" i="11"/>
  <c r="D135" i="11"/>
  <c r="C136" i="11"/>
  <c r="D136" i="11"/>
  <c r="C137" i="11"/>
  <c r="D137" i="11"/>
  <c r="C138" i="11"/>
  <c r="D138" i="11"/>
  <c r="C139" i="11"/>
  <c r="D139" i="11"/>
  <c r="C140" i="11"/>
  <c r="D140" i="11"/>
  <c r="C141" i="11"/>
  <c r="D141" i="11"/>
  <c r="C142" i="11"/>
  <c r="D142" i="11"/>
  <c r="C143" i="11"/>
  <c r="D143" i="11"/>
  <c r="C144" i="11"/>
  <c r="D144" i="11"/>
  <c r="C145" i="11"/>
  <c r="D145" i="11"/>
  <c r="C146" i="11"/>
  <c r="D146" i="11"/>
  <c r="C147" i="11"/>
  <c r="D147" i="11"/>
  <c r="C148" i="11"/>
  <c r="D148" i="11"/>
  <c r="C149" i="11"/>
  <c r="D149" i="11"/>
  <c r="C150" i="11"/>
  <c r="D150" i="11"/>
  <c r="C151" i="11"/>
  <c r="D151" i="11"/>
  <c r="C152" i="11"/>
  <c r="D152" i="11"/>
  <c r="C153" i="11"/>
  <c r="D153" i="11"/>
  <c r="C154" i="11"/>
  <c r="D154" i="11"/>
  <c r="C155" i="11"/>
  <c r="D155" i="11"/>
  <c r="C156" i="11"/>
  <c r="D156" i="11"/>
  <c r="C157" i="11"/>
  <c r="D157" i="11"/>
  <c r="C158" i="11"/>
  <c r="D158" i="11"/>
  <c r="C159" i="11"/>
  <c r="D159" i="11"/>
  <c r="C160" i="11"/>
  <c r="D160" i="11"/>
  <c r="C161" i="11"/>
  <c r="D161" i="11"/>
  <c r="C162" i="11"/>
  <c r="D162" i="11"/>
  <c r="C163" i="11"/>
  <c r="D163" i="11"/>
  <c r="C164" i="11"/>
  <c r="D164" i="11"/>
  <c r="C165" i="11"/>
  <c r="D165" i="11"/>
  <c r="C166" i="11"/>
  <c r="D166" i="11"/>
  <c r="C167" i="11"/>
  <c r="D167" i="11"/>
  <c r="C168" i="11"/>
  <c r="D168" i="11"/>
  <c r="C169" i="11"/>
  <c r="D169" i="11"/>
  <c r="C170" i="11"/>
  <c r="D170" i="11"/>
  <c r="C171" i="11"/>
  <c r="D171" i="11"/>
  <c r="C172" i="11"/>
  <c r="D172" i="11"/>
  <c r="C173" i="11"/>
  <c r="D173" i="11"/>
  <c r="C174" i="11"/>
  <c r="D174" i="11"/>
  <c r="C175" i="11"/>
  <c r="D175" i="11"/>
  <c r="C176" i="11"/>
  <c r="D176" i="11"/>
  <c r="C177" i="11"/>
  <c r="D177" i="11"/>
  <c r="C178" i="11"/>
  <c r="D178" i="11"/>
  <c r="C179" i="11"/>
  <c r="D179" i="11"/>
  <c r="C180" i="11"/>
  <c r="D180" i="11"/>
  <c r="C181" i="11"/>
  <c r="D181" i="11"/>
  <c r="C182" i="11"/>
  <c r="D182" i="11"/>
  <c r="C183" i="11"/>
  <c r="D183" i="11"/>
  <c r="C184" i="11"/>
  <c r="D184" i="11"/>
  <c r="C185" i="11"/>
  <c r="D185" i="11"/>
  <c r="C186" i="11"/>
  <c r="D186" i="11"/>
  <c r="C187" i="11"/>
  <c r="D187" i="11"/>
  <c r="C188" i="11"/>
  <c r="D188" i="11"/>
  <c r="C189" i="11"/>
  <c r="D189" i="11"/>
  <c r="C190" i="11"/>
  <c r="D190" i="11"/>
  <c r="C191" i="11"/>
  <c r="D191" i="11"/>
  <c r="C192" i="11"/>
  <c r="D192" i="11"/>
  <c r="C193" i="11"/>
  <c r="D193" i="11"/>
  <c r="A8" i="7"/>
  <c r="B8" i="7"/>
  <c r="C8" i="7"/>
  <c r="D8" i="7"/>
  <c r="E8" i="7"/>
  <c r="F8" i="7"/>
  <c r="G8" i="7"/>
  <c r="H8" i="7"/>
  <c r="I8" i="7"/>
  <c r="J8" i="7"/>
  <c r="A9" i="7"/>
  <c r="B9" i="7"/>
  <c r="C9" i="7"/>
  <c r="D9" i="7"/>
  <c r="E9" i="7"/>
  <c r="F9" i="7"/>
  <c r="G9" i="7"/>
  <c r="H9" i="7"/>
  <c r="I9" i="7"/>
  <c r="J9" i="7"/>
  <c r="A10" i="7"/>
  <c r="B10" i="7"/>
  <c r="C10" i="7"/>
  <c r="D10" i="7"/>
  <c r="E10" i="7"/>
  <c r="F10" i="7"/>
  <c r="G10" i="7"/>
  <c r="H10" i="7"/>
  <c r="I10" i="7"/>
  <c r="J10" i="7"/>
  <c r="A12" i="7"/>
  <c r="B12" i="7"/>
  <c r="C12" i="7"/>
  <c r="D12" i="7"/>
  <c r="E12" i="7"/>
  <c r="F12" i="7"/>
  <c r="G12" i="7"/>
  <c r="H12" i="7"/>
  <c r="I12" i="7"/>
  <c r="J12" i="7"/>
  <c r="A13" i="7"/>
  <c r="B13" i="7"/>
  <c r="C13" i="7"/>
  <c r="D13" i="7"/>
  <c r="E13" i="7"/>
  <c r="F13" i="7"/>
  <c r="G13" i="7"/>
  <c r="H13" i="7"/>
  <c r="I13" i="7"/>
  <c r="J13" i="7"/>
  <c r="A14" i="7"/>
  <c r="B14" i="7"/>
  <c r="C14" i="7"/>
  <c r="D14" i="7"/>
  <c r="E14" i="7"/>
  <c r="F14" i="7"/>
  <c r="G14" i="7"/>
  <c r="H14" i="7"/>
  <c r="I14" i="7"/>
  <c r="J14" i="7"/>
  <c r="A16" i="7"/>
  <c r="B16" i="7"/>
  <c r="C16" i="7"/>
  <c r="D16" i="7"/>
  <c r="E16" i="7"/>
  <c r="F16" i="7"/>
  <c r="G16" i="7"/>
  <c r="H16" i="7"/>
  <c r="I16" i="7"/>
  <c r="J16" i="7"/>
  <c r="A17" i="7"/>
  <c r="B17" i="7"/>
  <c r="C17" i="7"/>
  <c r="D17" i="7"/>
  <c r="E17" i="7"/>
  <c r="F17" i="7"/>
  <c r="G17" i="7"/>
  <c r="H17" i="7"/>
  <c r="I17" i="7"/>
  <c r="J17" i="7"/>
  <c r="A18" i="7"/>
  <c r="B18" i="7"/>
  <c r="C18" i="7"/>
  <c r="D18" i="7"/>
  <c r="E18" i="7"/>
  <c r="F18" i="7"/>
  <c r="G18" i="7"/>
  <c r="H18" i="7"/>
  <c r="I18" i="7"/>
  <c r="J18" i="7"/>
  <c r="A20" i="7"/>
  <c r="B20" i="7"/>
  <c r="C20" i="7"/>
  <c r="D20" i="7"/>
  <c r="E20" i="7"/>
  <c r="F20" i="7"/>
  <c r="G20" i="7"/>
  <c r="H20" i="7"/>
  <c r="I20" i="7"/>
  <c r="J20" i="7"/>
  <c r="A21" i="7"/>
  <c r="B21" i="7"/>
  <c r="C21" i="7"/>
  <c r="D21" i="7"/>
  <c r="E21" i="7"/>
  <c r="F21" i="7"/>
  <c r="G21" i="7"/>
  <c r="H21" i="7"/>
  <c r="I21" i="7"/>
  <c r="J21" i="7"/>
  <c r="A22" i="7"/>
  <c r="B22" i="7"/>
  <c r="C22" i="7"/>
  <c r="D22" i="7"/>
  <c r="E22" i="7"/>
  <c r="F22" i="7"/>
  <c r="G22" i="7"/>
  <c r="H22" i="7"/>
  <c r="I22" i="7"/>
  <c r="J22" i="7"/>
  <c r="A24" i="7"/>
  <c r="B24" i="7"/>
  <c r="C24" i="7"/>
  <c r="D24" i="7"/>
  <c r="E24" i="7"/>
  <c r="F24" i="7"/>
  <c r="G24" i="7"/>
  <c r="H24" i="7"/>
  <c r="I24" i="7"/>
  <c r="J24" i="7"/>
  <c r="A25" i="7"/>
  <c r="B25" i="7"/>
  <c r="C25" i="7"/>
  <c r="D25" i="7"/>
  <c r="E25" i="7"/>
  <c r="F25" i="7"/>
  <c r="G25" i="7"/>
  <c r="H25" i="7"/>
  <c r="I25" i="7"/>
  <c r="J25" i="7"/>
  <c r="A26" i="7"/>
  <c r="B26" i="7"/>
  <c r="C26" i="7"/>
  <c r="D26" i="7"/>
  <c r="E26" i="7"/>
  <c r="F26" i="7"/>
  <c r="G26" i="7"/>
  <c r="H26" i="7"/>
  <c r="I26" i="7"/>
  <c r="J26" i="7"/>
  <c r="A28" i="7"/>
  <c r="B28" i="7"/>
  <c r="C28" i="7"/>
  <c r="D28" i="7"/>
  <c r="E28" i="7"/>
  <c r="F28" i="7"/>
  <c r="G28" i="7"/>
  <c r="H28" i="7"/>
  <c r="I28" i="7"/>
  <c r="J28" i="7"/>
  <c r="A29" i="7"/>
  <c r="B29" i="7"/>
  <c r="C29" i="7"/>
  <c r="D29" i="7"/>
  <c r="E29" i="7"/>
  <c r="F29" i="7"/>
  <c r="G29" i="7"/>
  <c r="H29" i="7"/>
  <c r="I29" i="7"/>
  <c r="J29" i="7"/>
  <c r="A30" i="7"/>
  <c r="B30" i="7"/>
  <c r="C30" i="7"/>
  <c r="D30" i="7"/>
  <c r="E30" i="7"/>
  <c r="F30" i="7"/>
  <c r="G30" i="7"/>
  <c r="H30" i="7"/>
  <c r="I30" i="7"/>
  <c r="J30" i="7"/>
  <c r="A32" i="7"/>
  <c r="B32" i="7"/>
  <c r="C32" i="7"/>
  <c r="D32" i="7"/>
  <c r="E32" i="7"/>
  <c r="F32" i="7"/>
  <c r="G32" i="7"/>
  <c r="H32" i="7"/>
  <c r="I32" i="7"/>
  <c r="J32" i="7"/>
  <c r="A33" i="7"/>
  <c r="B33" i="7"/>
  <c r="C33" i="7"/>
  <c r="D33" i="7"/>
  <c r="E33" i="7"/>
  <c r="F33" i="7"/>
  <c r="G33" i="7"/>
  <c r="H33" i="7"/>
  <c r="I33" i="7"/>
  <c r="J33" i="7"/>
  <c r="A34" i="7"/>
  <c r="B34" i="7"/>
  <c r="C34" i="7"/>
  <c r="D34" i="7"/>
  <c r="E34" i="7"/>
  <c r="F34" i="7"/>
  <c r="G34" i="7"/>
  <c r="H34" i="7"/>
  <c r="I34" i="7"/>
  <c r="J34" i="7"/>
  <c r="A36" i="7"/>
  <c r="B36" i="7"/>
  <c r="C36" i="7"/>
  <c r="D36" i="7"/>
  <c r="E36" i="7"/>
  <c r="F36" i="7"/>
  <c r="G36" i="7"/>
  <c r="H36" i="7"/>
  <c r="I36" i="7"/>
  <c r="J36" i="7"/>
  <c r="A37" i="7"/>
  <c r="B37" i="7"/>
  <c r="C37" i="7"/>
  <c r="D37" i="7"/>
  <c r="E37" i="7"/>
  <c r="F37" i="7"/>
  <c r="G37" i="7"/>
  <c r="H37" i="7"/>
  <c r="I37" i="7"/>
  <c r="J37" i="7"/>
  <c r="A38" i="7"/>
  <c r="B38" i="7"/>
  <c r="C38" i="7"/>
  <c r="D38" i="7"/>
  <c r="E38" i="7"/>
  <c r="F38" i="7"/>
  <c r="G38" i="7"/>
  <c r="H38" i="7"/>
  <c r="I38" i="7"/>
  <c r="J38" i="7"/>
  <c r="A40" i="7"/>
  <c r="B40" i="7"/>
  <c r="C40" i="7"/>
  <c r="D40" i="7"/>
  <c r="E40" i="7"/>
  <c r="F40" i="7"/>
  <c r="G40" i="7"/>
  <c r="H40" i="7"/>
  <c r="I40" i="7"/>
  <c r="J40" i="7"/>
  <c r="A41" i="7"/>
  <c r="B41" i="7"/>
  <c r="C41" i="7"/>
  <c r="D41" i="7"/>
  <c r="E41" i="7"/>
  <c r="F41" i="7"/>
  <c r="G41" i="7"/>
  <c r="H41" i="7"/>
  <c r="I41" i="7"/>
  <c r="J41" i="7"/>
  <c r="A42" i="7"/>
  <c r="B42" i="7"/>
  <c r="C42" i="7"/>
  <c r="D42" i="7"/>
  <c r="E42" i="7"/>
  <c r="F42" i="7"/>
  <c r="G42" i="7"/>
  <c r="H42" i="7"/>
  <c r="I42" i="7"/>
  <c r="J42" i="7"/>
  <c r="A44" i="7"/>
  <c r="B44" i="7"/>
  <c r="C44" i="7"/>
  <c r="D44" i="7"/>
  <c r="E44" i="7"/>
  <c r="F44" i="7"/>
  <c r="G44" i="7"/>
  <c r="H44" i="7"/>
  <c r="I44" i="7"/>
  <c r="J44" i="7"/>
  <c r="A45" i="7"/>
  <c r="B45" i="7"/>
  <c r="C45" i="7"/>
  <c r="D45" i="7"/>
  <c r="E45" i="7"/>
  <c r="F45" i="7"/>
  <c r="G45" i="7"/>
  <c r="H45" i="7"/>
  <c r="I45" i="7"/>
  <c r="J45" i="7"/>
  <c r="A46" i="7"/>
  <c r="B46" i="7"/>
  <c r="C46" i="7"/>
  <c r="D46" i="7"/>
  <c r="E46" i="7"/>
  <c r="F46" i="7"/>
  <c r="G46" i="7"/>
  <c r="H46" i="7"/>
  <c r="I46" i="7"/>
  <c r="J46" i="7"/>
  <c r="A48" i="7"/>
  <c r="B48" i="7"/>
  <c r="C48" i="7"/>
  <c r="D48" i="7"/>
  <c r="E48" i="7"/>
  <c r="F48" i="7"/>
  <c r="G48" i="7"/>
  <c r="H48" i="7"/>
  <c r="I48" i="7"/>
  <c r="J48" i="7"/>
  <c r="A49" i="7"/>
  <c r="B49" i="7"/>
  <c r="C49" i="7"/>
  <c r="D49" i="7"/>
  <c r="E49" i="7"/>
  <c r="F49" i="7"/>
  <c r="G49" i="7"/>
  <c r="H49" i="7"/>
  <c r="I49" i="7"/>
  <c r="J49" i="7"/>
  <c r="A50" i="7"/>
  <c r="B50" i="7"/>
  <c r="C50" i="7"/>
  <c r="D50" i="7"/>
  <c r="E50" i="7"/>
  <c r="F50" i="7"/>
  <c r="G50" i="7"/>
  <c r="H50" i="7"/>
  <c r="I50" i="7"/>
  <c r="J50" i="7"/>
  <c r="A52" i="7"/>
  <c r="B52" i="7"/>
  <c r="C52" i="7"/>
  <c r="D52" i="7"/>
  <c r="E52" i="7"/>
  <c r="F52" i="7"/>
  <c r="G52" i="7"/>
  <c r="H52" i="7"/>
  <c r="I52" i="7"/>
  <c r="J52" i="7"/>
  <c r="A53" i="7"/>
  <c r="B53" i="7"/>
  <c r="C53" i="7"/>
  <c r="D53" i="7"/>
  <c r="E53" i="7"/>
  <c r="F53" i="7"/>
  <c r="G53" i="7"/>
  <c r="H53" i="7"/>
  <c r="I53" i="7"/>
  <c r="J53" i="7"/>
  <c r="A54" i="7"/>
  <c r="B54" i="7"/>
  <c r="C54" i="7"/>
  <c r="D54" i="7"/>
  <c r="E54" i="7"/>
  <c r="F54" i="7"/>
  <c r="G54" i="7"/>
  <c r="H54" i="7"/>
  <c r="I54" i="7"/>
  <c r="J54" i="7"/>
  <c r="A56" i="7"/>
  <c r="B56" i="7"/>
  <c r="C56" i="7"/>
  <c r="D56" i="7"/>
  <c r="E56" i="7"/>
  <c r="F56" i="7"/>
  <c r="A57" i="7"/>
  <c r="B57" i="7"/>
  <c r="C57" i="7"/>
  <c r="D57" i="7"/>
  <c r="E57" i="7"/>
  <c r="F57" i="7"/>
  <c r="A58" i="7"/>
  <c r="B58" i="7"/>
  <c r="C58" i="7"/>
  <c r="D58" i="7"/>
  <c r="E58" i="7"/>
  <c r="F58" i="7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F24" i="13" l="1"/>
  <c r="G24" i="13" s="1"/>
  <c r="F32" i="13"/>
  <c r="D34" i="13"/>
  <c r="D17" i="13"/>
  <c r="F21" i="13"/>
  <c r="D14" i="13"/>
  <c r="D18" i="13"/>
  <c r="F16" i="13"/>
  <c r="D22" i="13"/>
  <c r="F37" i="13"/>
  <c r="D36" i="13"/>
  <c r="F31" i="13"/>
  <c r="D35" i="13"/>
  <c r="F38" i="13"/>
  <c r="D20" i="13"/>
  <c r="F15" i="13"/>
  <c r="D19" i="13"/>
  <c r="F23" i="13"/>
  <c r="D46" i="13"/>
  <c r="D33" i="13"/>
  <c r="F30" i="13"/>
  <c r="D39" i="13"/>
  <c r="F34" i="13"/>
  <c r="G34" i="13" s="1"/>
  <c r="D32" i="13"/>
  <c r="G32" i="13" s="1"/>
  <c r="D21" i="13"/>
  <c r="F14" i="13"/>
  <c r="F18" i="13"/>
  <c r="G18" i="13" s="1"/>
  <c r="D16" i="13"/>
  <c r="F22" i="13"/>
  <c r="G22" i="13" s="1"/>
  <c r="D37" i="13"/>
  <c r="F36" i="13"/>
  <c r="D31" i="13"/>
  <c r="F35" i="13"/>
  <c r="D38" i="13"/>
  <c r="F20" i="13"/>
  <c r="D15" i="13"/>
  <c r="F19" i="13"/>
  <c r="D23" i="13"/>
  <c r="F46" i="13"/>
  <c r="F33" i="13"/>
  <c r="G33" i="13" s="1"/>
  <c r="D30" i="13"/>
  <c r="G30" i="13" s="1"/>
  <c r="F39" i="13"/>
  <c r="G39" i="13" s="1"/>
  <c r="F17" i="13"/>
  <c r="G17" i="13" s="1"/>
  <c r="G14" i="13" l="1"/>
  <c r="G19" i="13"/>
  <c r="G35" i="13"/>
  <c r="G36" i="13"/>
  <c r="G15" i="13"/>
  <c r="G31" i="13"/>
  <c r="G16" i="13"/>
  <c r="G21" i="13"/>
  <c r="G23" i="13"/>
  <c r="G38" i="13"/>
  <c r="G37" i="13"/>
  <c r="G20" i="13"/>
  <c r="G46" i="13"/>
</calcChain>
</file>

<file path=xl/sharedStrings.xml><?xml version="1.0" encoding="utf-8"?>
<sst xmlns="http://schemas.openxmlformats.org/spreadsheetml/2006/main" count="278" uniqueCount="99">
  <si>
    <t>Nom</t>
  </si>
  <si>
    <t>Temps</t>
  </si>
  <si>
    <t>Place</t>
  </si>
  <si>
    <t>Série</t>
  </si>
  <si>
    <t>Nombre de partants :</t>
  </si>
  <si>
    <t>Nombre de coureurs classés :</t>
  </si>
  <si>
    <t>GRILLE</t>
  </si>
  <si>
    <t>Dos.</t>
  </si>
  <si>
    <t>Equipe</t>
  </si>
  <si>
    <t>N° LICENCE</t>
  </si>
  <si>
    <t>Bignan</t>
  </si>
  <si>
    <t>Points</t>
  </si>
  <si>
    <t>Clubs</t>
  </si>
  <si>
    <t xml:space="preserve">Nom Prénom </t>
  </si>
  <si>
    <t>Général</t>
  </si>
  <si>
    <t>Nom Prénom</t>
  </si>
  <si>
    <t>UC INGUINIEL</t>
  </si>
  <si>
    <t>OC LOCMINE</t>
  </si>
  <si>
    <t>UCP JOSSELIN</t>
  </si>
  <si>
    <t>VELOCE VANNES</t>
  </si>
  <si>
    <t xml:space="preserve"> pts route</t>
  </si>
  <si>
    <t>Pré licencié</t>
  </si>
  <si>
    <t>Pré licenciés</t>
  </si>
  <si>
    <t>Route pré licenciés</t>
  </si>
  <si>
    <t>Général pré licenciés</t>
  </si>
  <si>
    <t>ABS</t>
  </si>
  <si>
    <t xml:space="preserve">                       TROPHEE DEPARTEMENTAL DES ECOLES DE CYCLISME</t>
  </si>
  <si>
    <t xml:space="preserve">Général pré licenciés Garçons </t>
  </si>
  <si>
    <t>Général pré licenciés Filles</t>
  </si>
  <si>
    <t>pts adresse</t>
  </si>
  <si>
    <t>Pénalité</t>
  </si>
  <si>
    <t>Temps Total</t>
  </si>
  <si>
    <t xml:space="preserve">                   Bignan le 30 Avril 2017</t>
  </si>
  <si>
    <t>Vitesse pré licenciés</t>
  </si>
  <si>
    <t>Jeux d'adresse pré licenciés</t>
  </si>
  <si>
    <t>pts vitesse</t>
  </si>
  <si>
    <t>Noms</t>
  </si>
  <si>
    <t xml:space="preserve">jeu 1 </t>
  </si>
  <si>
    <t>jeu 2</t>
  </si>
  <si>
    <t>jeu 3</t>
  </si>
  <si>
    <t xml:space="preserve"> jeu 4</t>
  </si>
  <si>
    <t>jeu 5</t>
  </si>
  <si>
    <t>jeu 6</t>
  </si>
  <si>
    <t>jeu 7</t>
  </si>
  <si>
    <t>jeu 8</t>
  </si>
  <si>
    <t>jeu 9</t>
  </si>
  <si>
    <t>jeu 10</t>
  </si>
  <si>
    <t>GUEGAN ELOUEN</t>
  </si>
  <si>
    <t>TULOW SACHA</t>
  </si>
  <si>
    <t>AC LANESTER</t>
  </si>
  <si>
    <t>LEBRANCHU BRICE</t>
  </si>
  <si>
    <t>US PONTCHATELEINE</t>
  </si>
  <si>
    <t>LE PALLEC MATHIEU</t>
  </si>
  <si>
    <t>DUVAL ENZO</t>
  </si>
  <si>
    <t>DUVAL ILAN</t>
  </si>
  <si>
    <t>DUGUE OSCAR</t>
  </si>
  <si>
    <t>POIRON-UFFREDI JEAN</t>
  </si>
  <si>
    <t>MARCHAND ANTONIN</t>
  </si>
  <si>
    <t>UC AURAY</t>
  </si>
  <si>
    <t>LE PALLEC MALOÉ  F</t>
  </si>
  <si>
    <t>ROUILLON MAEL</t>
  </si>
  <si>
    <t>KLEWAIS DYLAN</t>
  </si>
  <si>
    <t>LE FORT ANDY</t>
  </si>
  <si>
    <t>COQUIO JOSEPH</t>
  </si>
  <si>
    <t>SC MALESTROIT</t>
  </si>
  <si>
    <t>MORICE MATHIS</t>
  </si>
  <si>
    <t>PASCO CORALIE F</t>
  </si>
  <si>
    <t>TOMEKPE EVAN</t>
  </si>
  <si>
    <t>LE BOUQUIN EVAN</t>
  </si>
  <si>
    <t xml:space="preserve">TOURNABIEN LAORA F </t>
  </si>
  <si>
    <t>DELALANDE LÉO</t>
  </si>
  <si>
    <t>JAFFRE PAULINE F</t>
  </si>
  <si>
    <t>BORDAS EVAN</t>
  </si>
  <si>
    <t>EVENO HUGO</t>
  </si>
  <si>
    <t>ORTEGA MARTIN THIBAULT</t>
  </si>
  <si>
    <t>adress</t>
  </si>
  <si>
    <t>Adresse Prélicenciés</t>
  </si>
  <si>
    <t>LE SCIELLOUR Titouan</t>
  </si>
  <si>
    <t>GUEGAN  Naël</t>
  </si>
  <si>
    <t>ORTEGA MARTIN CLEMENT</t>
  </si>
  <si>
    <t>BRETON PICHARD Marius</t>
  </si>
  <si>
    <t>TREHIN MERWEN</t>
  </si>
  <si>
    <t>LE TERRIEN MATIS</t>
  </si>
  <si>
    <t>LE SCIELLOUR Valentin</t>
  </si>
  <si>
    <t>MOISAN Devrig</t>
  </si>
  <si>
    <t>THETIOT EDGAR</t>
  </si>
  <si>
    <t>ROUILLON Lilwenn (F)</t>
  </si>
  <si>
    <t>THETIOT ELIOTT</t>
  </si>
  <si>
    <t>UC Inguiniel</t>
  </si>
  <si>
    <t>Locminé</t>
  </si>
  <si>
    <t>UC Véloce Vannes</t>
  </si>
  <si>
    <t>UC Alréenne</t>
  </si>
  <si>
    <t>EC Pluvignoise</t>
  </si>
  <si>
    <t>AC Lanester</t>
  </si>
  <si>
    <t>Adresse Pré licencié</t>
  </si>
  <si>
    <t>abs</t>
  </si>
  <si>
    <t>TREHIN Merwen</t>
  </si>
  <si>
    <t>ec pluvignoise</t>
  </si>
  <si>
    <t>Trehin Merwen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</si>
</sst>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&quot;h &quot;mm\'\ ss\'\'"/>
    <numFmt numFmtId="165" formatCode="0&quot; h&quot;"/>
    <numFmt numFmtId="166" formatCode="&quot;Moyenne du Vainqueur :&quot;\ 0.000&quot; km/h&quot;"/>
    <numFmt numFmtId="167" formatCode="&quot;Distance : &quot;0.0&quot; km&quot;"/>
    <numFmt numFmtId="168" formatCode="mm:ss.000"/>
  </numFmts>
  <fonts count="43" x14ac:knownFonts="1">
    <font>
      <sz val="12"/>
      <name val="Times New Roman"/>
    </font>
    <font>
      <sz val="13"/>
      <name val="Times New Roman"/>
      <family val="1"/>
    </font>
    <font>
      <sz val="1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.5"/>
      <name val="Times New Roman"/>
      <family val="1"/>
    </font>
    <font>
      <b/>
      <sz val="24"/>
      <color indexed="12"/>
      <name val="Times New Roman"/>
      <family val="1"/>
    </font>
    <font>
      <b/>
      <sz val="2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.5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i/>
      <sz val="13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9"/>
      <color indexed="63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i/>
      <sz val="18"/>
      <color indexed="10"/>
      <name val="Arial"/>
      <family val="2"/>
    </font>
    <font>
      <sz val="12"/>
      <color rgb="FF000000"/>
      <name val="Tahoma"/>
      <family val="2"/>
    </font>
    <font>
      <sz val="11"/>
      <color rgb="FF000000"/>
      <name val="Tahoma"/>
      <family val="2"/>
    </font>
    <font>
      <sz val="18"/>
      <color rgb="FFFF0000"/>
      <name val="Times New Roman"/>
      <family val="1"/>
    </font>
    <font>
      <i/>
      <sz val="18"/>
      <color rgb="FFFF000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b/>
      <sz val="16"/>
      <color indexed="12"/>
      <name val="Arial"/>
      <family val="2"/>
    </font>
    <font>
      <sz val="16"/>
      <name val="Arial"/>
      <family val="2"/>
    </font>
    <font>
      <sz val="16"/>
      <color rgb="FF000000"/>
      <name val="Tahoma"/>
      <family val="2"/>
    </font>
    <font>
      <b/>
      <sz val="16"/>
      <color rgb="FF000000"/>
      <name val="Tahoma"/>
      <family val="2"/>
    </font>
    <font>
      <b/>
      <sz val="11"/>
      <color rgb="FF00000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2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 style="medium">
        <color indexed="1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7" fontId="14" fillId="0" borderId="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8" fillId="0" borderId="0" xfId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9" fillId="0" borderId="0" xfId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quotePrefix="1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quotePrefix="1" applyNumberFormat="1" applyBorder="1" applyAlignment="1">
      <alignment horizontal="center" vertical="center"/>
    </xf>
    <xf numFmtId="0" fontId="28" fillId="0" borderId="0" xfId="1" applyFont="1" applyFill="1" applyBorder="1" applyAlignment="1" applyProtection="1">
      <alignment horizontal="left" vertical="center" wrapText="1"/>
    </xf>
    <xf numFmtId="0" fontId="28" fillId="0" borderId="0" xfId="1" applyFont="1" applyFill="1" applyBorder="1" applyAlignment="1" applyProtection="1">
      <alignment vertical="center" wrapText="1"/>
    </xf>
    <xf numFmtId="0" fontId="18" fillId="0" borderId="0" xfId="0" applyFont="1" applyBorder="1" applyAlignment="1">
      <alignment horizontal="center" vertical="center"/>
    </xf>
    <xf numFmtId="168" fontId="14" fillId="0" borderId="0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8" fillId="0" borderId="8" xfId="1" applyFont="1" applyFill="1" applyBorder="1" applyAlignment="1" applyProtection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9" fillId="0" borderId="8" xfId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7" fillId="0" borderId="14" xfId="1" applyFont="1" applyFill="1" applyBorder="1" applyAlignment="1" applyProtection="1">
      <alignment horizontal="center" vertical="center" wrapText="1"/>
    </xf>
    <xf numFmtId="0" fontId="34" fillId="0" borderId="14" xfId="0" applyFont="1" applyBorder="1"/>
    <xf numFmtId="168" fontId="36" fillId="0" borderId="14" xfId="0" applyNumberFormat="1" applyFont="1" applyFill="1" applyBorder="1" applyAlignment="1">
      <alignment horizontal="center" vertical="center"/>
    </xf>
    <xf numFmtId="168" fontId="36" fillId="0" borderId="15" xfId="0" applyNumberFormat="1" applyFont="1" applyFill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7" fillId="0" borderId="8" xfId="1" applyFont="1" applyFill="1" applyBorder="1" applyAlignment="1" applyProtection="1">
      <alignment horizontal="center" vertical="center" wrapText="1"/>
    </xf>
    <xf numFmtId="0" fontId="34" fillId="0" borderId="8" xfId="0" applyFont="1" applyBorder="1"/>
    <xf numFmtId="168" fontId="36" fillId="0" borderId="8" xfId="0" applyNumberFormat="1" applyFont="1" applyFill="1" applyBorder="1" applyAlignment="1">
      <alignment horizontal="center" vertical="center"/>
    </xf>
    <xf numFmtId="168" fontId="36" fillId="0" borderId="17" xfId="0" applyNumberFormat="1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8" fillId="0" borderId="8" xfId="1" applyFont="1" applyFill="1" applyBorder="1" applyAlignment="1" applyProtection="1">
      <alignment horizontal="center" vertical="center" wrapText="1"/>
    </xf>
    <xf numFmtId="0" fontId="36" fillId="0" borderId="16" xfId="0" applyFont="1" applyFill="1" applyBorder="1" applyAlignment="1">
      <alignment horizontal="center" vertical="center"/>
    </xf>
    <xf numFmtId="0" fontId="34" fillId="0" borderId="16" xfId="0" applyFont="1" applyBorder="1"/>
    <xf numFmtId="0" fontId="34" fillId="0" borderId="17" xfId="0" applyFont="1" applyBorder="1"/>
    <xf numFmtId="0" fontId="34" fillId="0" borderId="18" xfId="0" applyFont="1" applyBorder="1"/>
    <xf numFmtId="0" fontId="34" fillId="0" borderId="19" xfId="0" applyFont="1" applyBorder="1"/>
    <xf numFmtId="0" fontId="34" fillId="0" borderId="20" xfId="0" applyFont="1" applyBorder="1"/>
    <xf numFmtId="0" fontId="3" fillId="0" borderId="0" xfId="0" applyFont="1"/>
    <xf numFmtId="0" fontId="34" fillId="0" borderId="0" xfId="0" applyFont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8" fontId="14" fillId="0" borderId="8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40" fillId="3" borderId="8" xfId="1" applyFont="1" applyFill="1" applyBorder="1" applyAlignment="1" applyProtection="1">
      <alignment horizontal="center" vertical="center" wrapText="1"/>
    </xf>
    <xf numFmtId="0" fontId="40" fillId="4" borderId="8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3" borderId="8" xfId="1" applyFont="1" applyFill="1" applyBorder="1" applyAlignment="1" applyProtection="1">
      <alignment horizontal="center" vertical="center" wrapText="1"/>
    </xf>
    <xf numFmtId="0" fontId="25" fillId="0" borderId="8" xfId="0" applyFont="1" applyFill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0" fillId="0" borderId="0" xfId="0" applyBorder="1"/>
    <xf numFmtId="0" fontId="39" fillId="0" borderId="0" xfId="1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0" fillId="4" borderId="21" xfId="0" applyFont="1" applyFill="1" applyBorder="1" applyAlignment="1">
      <alignment horizontal="center" vertical="center" wrapText="1"/>
    </xf>
    <xf numFmtId="0" fontId="40" fillId="5" borderId="21" xfId="0" applyFont="1" applyFill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0" fillId="3" borderId="21" xfId="1" applyFont="1" applyFill="1" applyBorder="1" applyAlignment="1" applyProtection="1">
      <alignment horizontal="center" vertical="center" wrapText="1"/>
    </xf>
    <xf numFmtId="0" fontId="41" fillId="0" borderId="21" xfId="0" applyFont="1" applyBorder="1" applyAlignment="1">
      <alignment horizontal="center"/>
    </xf>
    <xf numFmtId="0" fontId="16" fillId="0" borderId="22" xfId="0" applyFont="1" applyFill="1" applyBorder="1" applyAlignment="1">
      <alignment horizontal="center" vertical="center"/>
    </xf>
    <xf numFmtId="168" fontId="14" fillId="0" borderId="22" xfId="0" applyNumberFormat="1" applyFont="1" applyFill="1" applyBorder="1" applyAlignment="1">
      <alignment horizontal="center" vertical="center"/>
    </xf>
    <xf numFmtId="167" fontId="15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65" fontId="31" fillId="0" borderId="0" xfId="0" applyNumberFormat="1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723900</xdr:colOff>
      <xdr:row>0</xdr:row>
      <xdr:rowOff>0</xdr:rowOff>
    </xdr:from>
    <xdr:to>
      <xdr:col>9</xdr:col>
      <xdr:colOff>1181100</xdr:colOff>
      <xdr:row>4</xdr:row>
      <xdr:rowOff>342900</xdr:rowOff>
    </xdr:to>
    <xdr:pic>
      <xdr:nvPicPr>
        <xdr:cNvPr id="629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 contrast="18000"/>
        </a:blip>
        <a:srcRect/>
        <a:stretch>
          <a:fillRect/>
        </a:stretch>
      </xdr:blipFill>
      <xdr:spPr bwMode="auto">
        <a:xfrm>
          <a:off x="10296525" y="0"/>
          <a:ext cx="16478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0</xdr:row>
      <xdr:rowOff>66675</xdr:rowOff>
    </xdr:from>
    <xdr:to>
      <xdr:col>8</xdr:col>
      <xdr:colOff>266700</xdr:colOff>
      <xdr:row>2</xdr:row>
      <xdr:rowOff>228600</xdr:rowOff>
    </xdr:to>
    <xdr:sp macro="" textlink="">
      <xdr:nvSpPr>
        <xdr:cNvPr id="5127" name="WordArt 7"/>
        <xdr:cNvSpPr>
          <a:spLocks noChangeArrowheads="1" noChangeShapeType="1"/>
        </xdr:cNvSpPr>
      </xdr:nvSpPr>
      <xdr:spPr bwMode="auto">
        <a:xfrm>
          <a:off x="2066925" y="66675"/>
          <a:ext cx="7772400" cy="561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Brush Script MT"/>
            </a:rPr>
            <a:t>Championnat de Bretagne 2002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4</xdr:row>
      <xdr:rowOff>257175</xdr:rowOff>
    </xdr:to>
    <xdr:pic>
      <xdr:nvPicPr>
        <xdr:cNvPr id="6300" name="Picture 8" descr="Logo C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4954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152400</xdr:rowOff>
    </xdr:from>
    <xdr:to>
      <xdr:col>2</xdr:col>
      <xdr:colOff>718709</xdr:colOff>
      <xdr:row>6</xdr:row>
      <xdr:rowOff>99518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352425"/>
          <a:ext cx="1652159" cy="890093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1</xdr:row>
      <xdr:rowOff>171450</xdr:rowOff>
    </xdr:from>
    <xdr:to>
      <xdr:col>3</xdr:col>
      <xdr:colOff>438150</xdr:colOff>
      <xdr:row>6</xdr:row>
      <xdr:rowOff>66675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19275" y="371475"/>
          <a:ext cx="1714500" cy="8382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857250</xdr:colOff>
      <xdr:row>1</xdr:row>
      <xdr:rowOff>133350</xdr:rowOff>
    </xdr:from>
    <xdr:to>
      <xdr:col>5</xdr:col>
      <xdr:colOff>485775</xdr:colOff>
      <xdr:row>7</xdr:row>
      <xdr:rowOff>38100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05225" y="333375"/>
          <a:ext cx="1514475" cy="1038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3</xdr:row>
      <xdr:rowOff>19050</xdr:rowOff>
    </xdr:from>
    <xdr:to>
      <xdr:col>3</xdr:col>
      <xdr:colOff>304800</xdr:colOff>
      <xdr:row>7</xdr:row>
      <xdr:rowOff>104775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85925" y="600075"/>
          <a:ext cx="1714500" cy="8382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771525</xdr:colOff>
      <xdr:row>2</xdr:row>
      <xdr:rowOff>152399</xdr:rowOff>
    </xdr:from>
    <xdr:to>
      <xdr:col>7</xdr:col>
      <xdr:colOff>409575</xdr:colOff>
      <xdr:row>8</xdr:row>
      <xdr:rowOff>47624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29025" y="533399"/>
          <a:ext cx="1514475" cy="10382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2</xdr:col>
      <xdr:colOff>581025</xdr:colOff>
      <xdr:row>7</xdr:row>
      <xdr:rowOff>123824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81025"/>
          <a:ext cx="1638300" cy="87629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1051035</xdr:colOff>
      <xdr:row>2</xdr:row>
      <xdr:rowOff>175172</xdr:rowOff>
    </xdr:from>
    <xdr:to>
      <xdr:col>3</xdr:col>
      <xdr:colOff>1156795</xdr:colOff>
      <xdr:row>8</xdr:row>
      <xdr:rowOff>136196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2069" y="569310"/>
          <a:ext cx="20764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1324743</xdr:colOff>
      <xdr:row>2</xdr:row>
      <xdr:rowOff>186120</xdr:rowOff>
    </xdr:from>
    <xdr:to>
      <xdr:col>5</xdr:col>
      <xdr:colOff>339398</xdr:colOff>
      <xdr:row>9</xdr:row>
      <xdr:rowOff>18174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46467" y="580258"/>
          <a:ext cx="1751724" cy="1123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109482</xdr:colOff>
      <xdr:row>2</xdr:row>
      <xdr:rowOff>131380</xdr:rowOff>
    </xdr:from>
    <xdr:to>
      <xdr:col>2</xdr:col>
      <xdr:colOff>887248</xdr:colOff>
      <xdr:row>8</xdr:row>
      <xdr:rowOff>82879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9482" y="525518"/>
          <a:ext cx="1828800" cy="10572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200024</xdr:rowOff>
    </xdr:from>
    <xdr:to>
      <xdr:col>1</xdr:col>
      <xdr:colOff>1828800</xdr:colOff>
      <xdr:row>6</xdr:row>
      <xdr:rowOff>66674</xdr:rowOff>
    </xdr:to>
    <xdr:pic>
      <xdr:nvPicPr>
        <xdr:cNvPr id="71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00024"/>
          <a:ext cx="1828800" cy="10572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200026</xdr:colOff>
      <xdr:row>0</xdr:row>
      <xdr:rowOff>180975</xdr:rowOff>
    </xdr:from>
    <xdr:to>
      <xdr:col>3</xdr:col>
      <xdr:colOff>638176</xdr:colOff>
      <xdr:row>6</xdr:row>
      <xdr:rowOff>57150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90776" y="180975"/>
          <a:ext cx="20764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180975</xdr:colOff>
      <xdr:row>0</xdr:row>
      <xdr:rowOff>142875</xdr:rowOff>
    </xdr:from>
    <xdr:to>
      <xdr:col>6</xdr:col>
      <xdr:colOff>571500</xdr:colOff>
      <xdr:row>6</xdr:row>
      <xdr:rowOff>76200</xdr:rowOff>
    </xdr:to>
    <xdr:pic>
      <xdr:nvPicPr>
        <xdr:cNvPr id="717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86300" y="142875"/>
          <a:ext cx="2028825" cy="1123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0"/>
  <sheetViews>
    <sheetView zoomScaleNormal="100" workbookViewId="0">
      <selection activeCell="A8" sqref="A8:C18"/>
    </sheetView>
  </sheetViews>
  <sheetFormatPr baseColWidth="10" defaultRowHeight="16.5" x14ac:dyDescent="0.25"/>
  <cols>
    <col min="1" max="1" width="7" style="40" customWidth="1"/>
    <col min="2" max="2" width="26.75" style="40" bestFit="1" customWidth="1"/>
    <col min="3" max="3" width="26.875" style="40" customWidth="1"/>
    <col min="4" max="4" width="14.75" style="41" hidden="1" customWidth="1"/>
    <col min="5" max="5" width="10.125" style="40" bestFit="1" customWidth="1"/>
    <col min="6" max="16384" width="11" style="42"/>
  </cols>
  <sheetData>
    <row r="1" spans="1:6" ht="12" customHeight="1" x14ac:dyDescent="0.25"/>
    <row r="2" spans="1:6" ht="20.25" customHeight="1" x14ac:dyDescent="0.25">
      <c r="C2" s="40" t="s">
        <v>10</v>
      </c>
    </row>
    <row r="3" spans="1:6" ht="9.75" customHeight="1" x14ac:dyDescent="0.25">
      <c r="A3" s="43"/>
      <c r="B3" s="43"/>
      <c r="C3" s="43"/>
      <c r="D3" s="44"/>
      <c r="E3" s="43"/>
    </row>
    <row r="4" spans="1:6" s="48" customFormat="1" ht="15.75" x14ac:dyDescent="0.25">
      <c r="A4" s="124"/>
      <c r="B4" s="124"/>
      <c r="C4" s="45" t="s">
        <v>22</v>
      </c>
      <c r="D4" s="46"/>
      <c r="E4" s="47"/>
    </row>
    <row r="5" spans="1:6" ht="12" customHeight="1" x14ac:dyDescent="0.25">
      <c r="A5" s="49"/>
      <c r="B5" s="50"/>
    </row>
    <row r="6" spans="1:6" s="24" customFormat="1" ht="15.75" x14ac:dyDescent="0.25">
      <c r="A6" s="51" t="s">
        <v>7</v>
      </c>
      <c r="B6" s="51" t="s">
        <v>15</v>
      </c>
      <c r="C6" s="51" t="s">
        <v>8</v>
      </c>
      <c r="D6" s="52" t="s">
        <v>9</v>
      </c>
      <c r="E6" s="51" t="s">
        <v>3</v>
      </c>
    </row>
    <row r="7" spans="1:6" s="24" customFormat="1" ht="6" customHeight="1" x14ac:dyDescent="0.25">
      <c r="A7" s="17"/>
      <c r="B7" s="17"/>
      <c r="C7" s="17"/>
      <c r="D7" s="20"/>
      <c r="E7" s="17"/>
    </row>
    <row r="8" spans="1:6" s="53" customFormat="1" ht="14.25" customHeight="1" x14ac:dyDescent="0.25">
      <c r="A8" s="97">
        <v>100</v>
      </c>
      <c r="B8" s="100" t="s">
        <v>77</v>
      </c>
      <c r="C8" s="101" t="s">
        <v>88</v>
      </c>
      <c r="D8" s="107"/>
      <c r="E8" s="108" t="s">
        <v>21</v>
      </c>
      <c r="F8" s="18"/>
    </row>
    <row r="9" spans="1:6" s="53" customFormat="1" ht="14.25" customHeight="1" x14ac:dyDescent="0.25">
      <c r="A9" s="97">
        <v>101</v>
      </c>
      <c r="B9" s="102" t="s">
        <v>78</v>
      </c>
      <c r="C9" s="101" t="s">
        <v>89</v>
      </c>
      <c r="D9" s="107"/>
      <c r="E9" s="108" t="s">
        <v>21</v>
      </c>
      <c r="F9" s="18"/>
    </row>
    <row r="10" spans="1:6" s="53" customFormat="1" ht="14.25" customHeight="1" x14ac:dyDescent="0.2">
      <c r="A10" s="97">
        <v>102</v>
      </c>
      <c r="B10" s="103" t="s">
        <v>79</v>
      </c>
      <c r="C10" s="101" t="s">
        <v>90</v>
      </c>
      <c r="D10" s="107"/>
      <c r="E10" s="108" t="s">
        <v>21</v>
      </c>
      <c r="F10" s="18"/>
    </row>
    <row r="11" spans="1:6" s="53" customFormat="1" ht="14.25" customHeight="1" x14ac:dyDescent="0.2">
      <c r="A11" s="97">
        <v>103</v>
      </c>
      <c r="B11" s="104" t="s">
        <v>80</v>
      </c>
      <c r="C11" s="101" t="s">
        <v>91</v>
      </c>
      <c r="D11" s="107"/>
      <c r="E11" s="108" t="s">
        <v>21</v>
      </c>
      <c r="F11" s="18"/>
    </row>
    <row r="12" spans="1:6" s="53" customFormat="1" ht="14.25" customHeight="1" x14ac:dyDescent="0.2">
      <c r="A12" s="97">
        <v>104</v>
      </c>
      <c r="B12" s="104" t="s">
        <v>81</v>
      </c>
      <c r="C12" s="101" t="s">
        <v>92</v>
      </c>
      <c r="D12" s="107"/>
      <c r="E12" s="108" t="s">
        <v>21</v>
      </c>
      <c r="F12" s="18"/>
    </row>
    <row r="13" spans="1:6" s="53" customFormat="1" ht="14.25" customHeight="1" x14ac:dyDescent="0.25">
      <c r="A13" s="97">
        <v>105</v>
      </c>
      <c r="B13" s="101" t="s">
        <v>82</v>
      </c>
      <c r="C13" s="101" t="s">
        <v>93</v>
      </c>
      <c r="D13" s="107"/>
      <c r="E13" s="108" t="s">
        <v>21</v>
      </c>
      <c r="F13" s="18"/>
    </row>
    <row r="14" spans="1:6" s="53" customFormat="1" ht="14.25" customHeight="1" x14ac:dyDescent="0.25">
      <c r="A14" s="97">
        <v>106</v>
      </c>
      <c r="B14" s="100" t="s">
        <v>83</v>
      </c>
      <c r="C14" s="101" t="s">
        <v>88</v>
      </c>
      <c r="D14" s="107"/>
      <c r="E14" s="108" t="s">
        <v>21</v>
      </c>
      <c r="F14" s="18"/>
    </row>
    <row r="15" spans="1:6" s="53" customFormat="1" ht="14.25" customHeight="1" x14ac:dyDescent="0.25">
      <c r="A15" s="97">
        <v>107</v>
      </c>
      <c r="B15" s="102" t="s">
        <v>84</v>
      </c>
      <c r="C15" s="101" t="s">
        <v>89</v>
      </c>
      <c r="D15" s="109"/>
      <c r="E15" s="108" t="s">
        <v>21</v>
      </c>
      <c r="F15" s="18"/>
    </row>
    <row r="16" spans="1:6" s="53" customFormat="1" ht="14.25" customHeight="1" x14ac:dyDescent="0.2">
      <c r="A16" s="97">
        <v>108</v>
      </c>
      <c r="B16" s="103" t="s">
        <v>85</v>
      </c>
      <c r="C16" s="101" t="s">
        <v>90</v>
      </c>
      <c r="D16" s="110"/>
      <c r="E16" s="108" t="s">
        <v>21</v>
      </c>
      <c r="F16" s="18"/>
    </row>
    <row r="17" spans="1:6" s="53" customFormat="1" ht="14.25" customHeight="1" x14ac:dyDescent="0.2">
      <c r="A17" s="97">
        <v>109</v>
      </c>
      <c r="B17" s="105" t="s">
        <v>86</v>
      </c>
      <c r="C17" s="106" t="s">
        <v>91</v>
      </c>
      <c r="D17" s="110"/>
      <c r="E17" s="108" t="s">
        <v>21</v>
      </c>
      <c r="F17" s="18"/>
    </row>
    <row r="18" spans="1:6" s="53" customFormat="1" ht="14.25" customHeight="1" x14ac:dyDescent="0.2">
      <c r="A18" s="97">
        <v>110</v>
      </c>
      <c r="B18" s="103" t="s">
        <v>87</v>
      </c>
      <c r="C18" s="101" t="s">
        <v>90</v>
      </c>
      <c r="D18" s="110"/>
      <c r="E18" s="108" t="s">
        <v>21</v>
      </c>
      <c r="F18" s="18"/>
    </row>
    <row r="19" spans="1:6" s="53" customFormat="1" ht="14.25" customHeight="1" x14ac:dyDescent="0.25">
      <c r="A19" s="18"/>
      <c r="B19" s="34"/>
      <c r="C19" s="34"/>
      <c r="D19" s="25"/>
      <c r="E19" s="45"/>
      <c r="F19" s="18"/>
    </row>
    <row r="20" spans="1:6" s="53" customFormat="1" ht="14.25" customHeight="1" x14ac:dyDescent="0.25">
      <c r="A20" s="18"/>
      <c r="B20" s="34"/>
      <c r="C20" s="34"/>
      <c r="D20" s="23"/>
      <c r="E20" s="45"/>
      <c r="F20" s="18"/>
    </row>
    <row r="21" spans="1:6" s="53" customFormat="1" ht="14.25" customHeight="1" x14ac:dyDescent="0.25">
      <c r="A21" s="18"/>
      <c r="B21" s="34"/>
      <c r="C21" s="34"/>
      <c r="D21" s="23"/>
      <c r="E21" s="45"/>
      <c r="F21" s="18"/>
    </row>
    <row r="22" spans="1:6" s="53" customFormat="1" ht="14.25" customHeight="1" x14ac:dyDescent="0.25">
      <c r="A22" s="18"/>
      <c r="B22" s="34"/>
      <c r="C22" s="34"/>
      <c r="D22" s="22"/>
      <c r="E22" s="45"/>
      <c r="F22" s="18"/>
    </row>
    <row r="23" spans="1:6" s="53" customFormat="1" ht="14.25" customHeight="1" x14ac:dyDescent="0.25">
      <c r="A23" s="18"/>
      <c r="B23" s="34"/>
      <c r="C23" s="34"/>
      <c r="D23" s="25"/>
      <c r="E23" s="45"/>
      <c r="F23" s="18"/>
    </row>
    <row r="24" spans="1:6" s="53" customFormat="1" ht="14.25" customHeight="1" x14ac:dyDescent="0.25">
      <c r="A24" s="18"/>
      <c r="B24" s="34"/>
      <c r="C24" s="34"/>
      <c r="D24" s="25"/>
      <c r="E24" s="45"/>
      <c r="F24" s="18"/>
    </row>
    <row r="25" spans="1:6" s="53" customFormat="1" ht="14.25" customHeight="1" x14ac:dyDescent="0.25">
      <c r="A25" s="18"/>
      <c r="B25" s="34"/>
      <c r="C25" s="34"/>
      <c r="D25" s="25"/>
      <c r="E25" s="45"/>
      <c r="F25" s="18"/>
    </row>
    <row r="26" spans="1:6" s="53" customFormat="1" ht="14.25" customHeight="1" x14ac:dyDescent="0.25">
      <c r="A26" s="18"/>
      <c r="B26" s="34"/>
      <c r="C26" s="34"/>
      <c r="D26" s="54"/>
      <c r="E26" s="45"/>
      <c r="F26" s="18"/>
    </row>
    <row r="27" spans="1:6" s="53" customFormat="1" ht="14.25" customHeight="1" x14ac:dyDescent="0.25">
      <c r="A27" s="18"/>
      <c r="B27" s="34"/>
      <c r="C27" s="34"/>
      <c r="D27" s="54"/>
      <c r="E27" s="45"/>
      <c r="F27" s="18"/>
    </row>
    <row r="28" spans="1:6" s="53" customFormat="1" ht="14.25" customHeight="1" x14ac:dyDescent="0.25">
      <c r="A28" s="18"/>
      <c r="B28" s="34"/>
      <c r="C28" s="34"/>
      <c r="D28" s="54"/>
      <c r="E28" s="45"/>
      <c r="F28" s="18"/>
    </row>
    <row r="29" spans="1:6" s="53" customFormat="1" ht="14.25" customHeight="1" x14ac:dyDescent="0.25">
      <c r="A29" s="18"/>
      <c r="B29" s="54"/>
      <c r="C29" s="54"/>
      <c r="D29" s="54"/>
      <c r="E29" s="55"/>
      <c r="F29" s="18"/>
    </row>
    <row r="30" spans="1:6" s="53" customFormat="1" ht="14.25" customHeight="1" x14ac:dyDescent="0.25">
      <c r="A30" s="18"/>
      <c r="B30" s="54"/>
      <c r="C30" s="54"/>
      <c r="D30" s="54"/>
      <c r="E30" s="54"/>
      <c r="F30" s="18"/>
    </row>
    <row r="31" spans="1:6" s="53" customFormat="1" ht="14.25" customHeight="1" x14ac:dyDescent="0.25">
      <c r="A31" s="18"/>
      <c r="B31" s="54"/>
      <c r="C31" s="54"/>
      <c r="D31" s="54"/>
      <c r="E31" s="54"/>
      <c r="F31" s="18"/>
    </row>
    <row r="32" spans="1:6" s="53" customFormat="1" ht="14.25" customHeight="1" x14ac:dyDescent="0.25">
      <c r="A32" s="18"/>
      <c r="B32" s="54"/>
      <c r="C32" s="54"/>
      <c r="D32" s="54"/>
      <c r="E32" s="54"/>
      <c r="F32" s="18"/>
    </row>
    <row r="33" spans="1:6" s="53" customFormat="1" ht="14.25" customHeight="1" x14ac:dyDescent="0.25">
      <c r="A33" s="18"/>
      <c r="B33" s="54"/>
      <c r="C33" s="54"/>
      <c r="D33" s="54"/>
      <c r="E33" s="54"/>
      <c r="F33" s="18"/>
    </row>
    <row r="34" spans="1:6" s="53" customFormat="1" ht="14.25" customHeight="1" x14ac:dyDescent="0.25">
      <c r="A34" s="18"/>
      <c r="B34" s="54"/>
      <c r="C34" s="54"/>
      <c r="D34" s="54"/>
      <c r="E34" s="54"/>
      <c r="F34" s="18"/>
    </row>
    <row r="35" spans="1:6" s="53" customFormat="1" ht="14.25" customHeight="1" x14ac:dyDescent="0.25">
      <c r="A35" s="18"/>
      <c r="B35" s="54"/>
      <c r="C35" s="54"/>
      <c r="D35" s="54"/>
      <c r="E35" s="54"/>
      <c r="F35" s="18"/>
    </row>
    <row r="36" spans="1:6" s="53" customFormat="1" ht="14.25" customHeight="1" x14ac:dyDescent="0.25">
      <c r="A36" s="18"/>
      <c r="B36" s="54"/>
      <c r="C36" s="54"/>
      <c r="D36" s="54"/>
      <c r="E36" s="55"/>
      <c r="F36" s="18"/>
    </row>
    <row r="37" spans="1:6" s="53" customFormat="1" ht="14.25" customHeight="1" x14ac:dyDescent="0.25">
      <c r="A37" s="18"/>
      <c r="B37" s="54"/>
      <c r="C37" s="54"/>
      <c r="D37" s="54"/>
      <c r="E37" s="55"/>
      <c r="F37" s="18"/>
    </row>
    <row r="38" spans="1:6" s="53" customFormat="1" ht="14.25" customHeight="1" x14ac:dyDescent="0.25">
      <c r="A38" s="18"/>
      <c r="B38" s="54"/>
      <c r="C38" s="54"/>
      <c r="D38" s="54"/>
      <c r="E38" s="54"/>
      <c r="F38" s="18"/>
    </row>
    <row r="39" spans="1:6" s="53" customFormat="1" ht="14.25" customHeight="1" x14ac:dyDescent="0.25">
      <c r="A39" s="18"/>
      <c r="B39" s="54"/>
      <c r="C39" s="54"/>
      <c r="D39" s="54"/>
      <c r="E39" s="54"/>
      <c r="F39" s="18"/>
    </row>
    <row r="40" spans="1:6" s="53" customFormat="1" ht="14.25" customHeight="1" x14ac:dyDescent="0.25">
      <c r="A40" s="18"/>
      <c r="B40" s="54"/>
      <c r="C40" s="54"/>
      <c r="D40" s="54"/>
      <c r="E40" s="55"/>
      <c r="F40" s="18"/>
    </row>
    <row r="41" spans="1:6" s="53" customFormat="1" ht="14.25" customHeight="1" x14ac:dyDescent="0.25">
      <c r="A41" s="18"/>
      <c r="B41" s="54"/>
      <c r="C41" s="54"/>
      <c r="D41" s="54"/>
      <c r="E41" s="55"/>
      <c r="F41" s="18"/>
    </row>
    <row r="42" spans="1:6" s="53" customFormat="1" ht="14.25" customHeight="1" x14ac:dyDescent="0.25">
      <c r="A42" s="18"/>
      <c r="B42" s="54"/>
      <c r="C42" s="54"/>
      <c r="D42" s="54"/>
      <c r="E42" s="54"/>
      <c r="F42" s="18"/>
    </row>
    <row r="43" spans="1:6" s="53" customFormat="1" ht="14.25" customHeight="1" x14ac:dyDescent="0.25">
      <c r="A43" s="18"/>
      <c r="B43" s="54"/>
      <c r="C43" s="54"/>
      <c r="D43" s="54"/>
      <c r="E43" s="54"/>
      <c r="F43" s="18"/>
    </row>
    <row r="44" spans="1:6" s="53" customFormat="1" ht="14.25" customHeight="1" x14ac:dyDescent="0.25">
      <c r="A44" s="18"/>
      <c r="B44" s="54"/>
      <c r="C44" s="54"/>
      <c r="D44" s="54"/>
      <c r="E44" s="54"/>
      <c r="F44" s="18"/>
    </row>
    <row r="45" spans="1:6" s="53" customFormat="1" ht="14.25" customHeight="1" x14ac:dyDescent="0.25">
      <c r="A45" s="18"/>
      <c r="B45" s="54"/>
      <c r="C45" s="54"/>
      <c r="D45" s="54"/>
      <c r="E45" s="54"/>
      <c r="F45" s="18"/>
    </row>
    <row r="46" spans="1:6" s="53" customFormat="1" ht="14.25" customHeight="1" x14ac:dyDescent="0.25">
      <c r="A46" s="18"/>
      <c r="B46" s="54"/>
      <c r="C46" s="54"/>
      <c r="D46" s="54"/>
      <c r="E46" s="54"/>
      <c r="F46" s="18"/>
    </row>
    <row r="47" spans="1:6" s="53" customFormat="1" ht="14.25" customHeight="1" x14ac:dyDescent="0.25">
      <c r="A47" s="18"/>
      <c r="B47" s="54"/>
      <c r="C47" s="54"/>
      <c r="D47" s="54"/>
      <c r="E47" s="54"/>
      <c r="F47" s="18"/>
    </row>
    <row r="48" spans="1:6" s="53" customFormat="1" ht="14.25" customHeight="1" x14ac:dyDescent="0.25">
      <c r="A48" s="18"/>
      <c r="B48" s="54"/>
      <c r="C48" s="54"/>
      <c r="D48" s="54"/>
      <c r="E48" s="54"/>
      <c r="F48" s="18"/>
    </row>
    <row r="49" spans="1:6" s="53" customFormat="1" ht="14.25" customHeight="1" x14ac:dyDescent="0.25">
      <c r="A49" s="18"/>
      <c r="B49" s="54"/>
      <c r="C49" s="54"/>
      <c r="D49" s="54"/>
      <c r="E49" s="54"/>
      <c r="F49" s="18"/>
    </row>
    <row r="50" spans="1:6" s="53" customFormat="1" ht="14.25" customHeight="1" x14ac:dyDescent="0.25">
      <c r="A50" s="18"/>
      <c r="B50" s="54"/>
      <c r="C50" s="54"/>
      <c r="D50" s="54"/>
      <c r="E50" s="55"/>
      <c r="F50" s="18"/>
    </row>
    <row r="51" spans="1:6" s="53" customFormat="1" ht="14.25" customHeight="1" x14ac:dyDescent="0.25">
      <c r="A51" s="18"/>
      <c r="B51" s="54"/>
      <c r="C51" s="54"/>
      <c r="D51" s="54"/>
      <c r="E51" s="54"/>
      <c r="F51" s="18"/>
    </row>
    <row r="52" spans="1:6" s="53" customFormat="1" ht="14.25" customHeight="1" x14ac:dyDescent="0.25">
      <c r="A52" s="18"/>
      <c r="B52" s="54"/>
      <c r="C52" s="54"/>
      <c r="D52" s="54"/>
      <c r="E52" s="55"/>
      <c r="F52" s="18"/>
    </row>
    <row r="53" spans="1:6" s="53" customFormat="1" ht="14.25" customHeight="1" x14ac:dyDescent="0.25">
      <c r="A53" s="18"/>
      <c r="B53" s="54"/>
      <c r="C53" s="54"/>
      <c r="D53" s="54"/>
      <c r="E53" s="55"/>
      <c r="F53" s="18"/>
    </row>
    <row r="54" spans="1:6" s="53" customFormat="1" ht="14.25" customHeight="1" x14ac:dyDescent="0.25">
      <c r="A54" s="18"/>
      <c r="B54" s="54"/>
      <c r="C54" s="54"/>
      <c r="D54" s="54"/>
      <c r="E54" s="54"/>
      <c r="F54" s="18"/>
    </row>
    <row r="55" spans="1:6" s="53" customFormat="1" ht="14.25" customHeight="1" x14ac:dyDescent="0.25">
      <c r="A55" s="18"/>
      <c r="B55" s="54"/>
      <c r="C55" s="54"/>
      <c r="D55" s="54"/>
      <c r="E55" s="55"/>
      <c r="F55" s="18"/>
    </row>
    <row r="56" spans="1:6" s="53" customFormat="1" ht="14.25" customHeight="1" x14ac:dyDescent="0.25">
      <c r="A56" s="18"/>
      <c r="B56" s="54"/>
      <c r="C56" s="54"/>
      <c r="D56" s="54"/>
      <c r="E56" s="54"/>
      <c r="F56" s="18"/>
    </row>
    <row r="57" spans="1:6" s="53" customFormat="1" ht="14.25" customHeight="1" x14ac:dyDescent="0.25">
      <c r="A57" s="18"/>
      <c r="B57" s="54"/>
      <c r="C57" s="54"/>
      <c r="D57" s="54"/>
      <c r="E57" s="55"/>
      <c r="F57" s="18"/>
    </row>
    <row r="58" spans="1:6" s="53" customFormat="1" ht="14.25" customHeight="1" x14ac:dyDescent="0.25">
      <c r="A58" s="18"/>
      <c r="B58" s="54"/>
      <c r="C58" s="54"/>
      <c r="D58" s="54"/>
      <c r="E58" s="54"/>
      <c r="F58" s="18"/>
    </row>
    <row r="59" spans="1:6" s="53" customFormat="1" ht="14.25" customHeight="1" x14ac:dyDescent="0.25">
      <c r="A59" s="18"/>
      <c r="B59" s="54"/>
      <c r="C59" s="54"/>
      <c r="D59" s="54"/>
      <c r="E59" s="55"/>
      <c r="F59" s="18"/>
    </row>
    <row r="60" spans="1:6" s="53" customFormat="1" ht="14.25" customHeight="1" x14ac:dyDescent="0.25">
      <c r="A60" s="18"/>
      <c r="B60" s="54"/>
      <c r="C60" s="54"/>
      <c r="D60" s="54"/>
      <c r="E60" s="55"/>
      <c r="F60" s="18"/>
    </row>
    <row r="61" spans="1:6" s="53" customFormat="1" ht="14.25" customHeight="1" x14ac:dyDescent="0.25">
      <c r="A61" s="18"/>
      <c r="B61" s="54"/>
      <c r="C61" s="54"/>
      <c r="D61" s="54"/>
      <c r="E61" s="54"/>
      <c r="F61" s="18"/>
    </row>
    <row r="62" spans="1:6" s="53" customFormat="1" ht="14.25" customHeight="1" x14ac:dyDescent="0.25">
      <c r="A62" s="18"/>
      <c r="B62" s="54"/>
      <c r="C62" s="54"/>
      <c r="D62" s="54"/>
      <c r="E62" s="54"/>
      <c r="F62" s="18"/>
    </row>
    <row r="63" spans="1:6" s="53" customFormat="1" ht="14.25" customHeight="1" x14ac:dyDescent="0.25">
      <c r="A63" s="18"/>
      <c r="B63" s="54"/>
      <c r="C63" s="54"/>
      <c r="D63" s="54"/>
      <c r="E63" s="55"/>
      <c r="F63" s="18"/>
    </row>
    <row r="64" spans="1:6" s="53" customFormat="1" ht="14.25" customHeight="1" x14ac:dyDescent="0.25">
      <c r="A64" s="18"/>
      <c r="B64" s="54"/>
      <c r="C64" s="54"/>
      <c r="D64" s="54"/>
      <c r="E64" s="54"/>
      <c r="F64" s="18"/>
    </row>
    <row r="65" spans="1:6" s="53" customFormat="1" ht="14.25" customHeight="1" x14ac:dyDescent="0.25">
      <c r="A65" s="18"/>
      <c r="B65" s="54"/>
      <c r="C65" s="54"/>
      <c r="D65" s="54"/>
      <c r="E65" s="54"/>
      <c r="F65" s="18"/>
    </row>
    <row r="66" spans="1:6" s="53" customFormat="1" ht="14.25" customHeight="1" x14ac:dyDescent="0.25">
      <c r="A66" s="18"/>
      <c r="B66" s="54"/>
      <c r="C66" s="54"/>
      <c r="D66" s="54"/>
      <c r="E66" s="54"/>
      <c r="F66" s="18"/>
    </row>
    <row r="67" spans="1:6" s="53" customFormat="1" ht="14.25" customHeight="1" x14ac:dyDescent="0.25">
      <c r="A67" s="18"/>
      <c r="B67" s="54"/>
      <c r="C67" s="54"/>
      <c r="D67" s="54"/>
      <c r="E67" s="54"/>
      <c r="F67" s="18"/>
    </row>
    <row r="68" spans="1:6" s="53" customFormat="1" ht="14.25" customHeight="1" x14ac:dyDescent="0.25">
      <c r="A68" s="18"/>
      <c r="B68" s="54"/>
      <c r="C68" s="54"/>
      <c r="D68" s="54"/>
      <c r="E68" s="54"/>
      <c r="F68" s="18"/>
    </row>
    <row r="69" spans="1:6" s="53" customFormat="1" ht="14.25" customHeight="1" x14ac:dyDescent="0.25">
      <c r="A69" s="18"/>
      <c r="B69" s="54"/>
      <c r="C69" s="54"/>
      <c r="D69" s="54"/>
      <c r="E69" s="54"/>
      <c r="F69" s="18"/>
    </row>
    <row r="70" spans="1:6" s="53" customFormat="1" ht="14.25" customHeight="1" x14ac:dyDescent="0.25">
      <c r="A70" s="18"/>
      <c r="B70" s="54"/>
      <c r="C70" s="54"/>
      <c r="D70" s="54"/>
      <c r="E70" s="54"/>
      <c r="F70" s="18"/>
    </row>
    <row r="71" spans="1:6" s="53" customFormat="1" ht="14.25" customHeight="1" x14ac:dyDescent="0.25">
      <c r="A71" s="18"/>
      <c r="B71" s="54"/>
      <c r="C71" s="54"/>
      <c r="D71" s="54"/>
      <c r="E71" s="54"/>
      <c r="F71" s="18"/>
    </row>
    <row r="72" spans="1:6" s="53" customFormat="1" ht="14.25" customHeight="1" x14ac:dyDescent="0.25">
      <c r="A72" s="18"/>
      <c r="B72" s="54"/>
      <c r="C72" s="54"/>
      <c r="D72" s="54"/>
      <c r="E72" s="54"/>
      <c r="F72" s="18"/>
    </row>
    <row r="73" spans="1:6" s="53" customFormat="1" ht="14.25" customHeight="1" x14ac:dyDescent="0.25">
      <c r="A73" s="18"/>
      <c r="B73" s="54"/>
      <c r="C73" s="54"/>
      <c r="D73" s="54"/>
      <c r="E73" s="54"/>
      <c r="F73" s="18"/>
    </row>
    <row r="74" spans="1:6" s="53" customFormat="1" ht="14.25" customHeight="1" x14ac:dyDescent="0.25">
      <c r="A74" s="18"/>
      <c r="B74" s="54"/>
      <c r="C74" s="54"/>
      <c r="D74" s="54"/>
      <c r="E74" s="54"/>
      <c r="F74" s="18"/>
    </row>
    <row r="75" spans="1:6" s="53" customFormat="1" ht="14.25" customHeight="1" x14ac:dyDescent="0.25">
      <c r="A75" s="18"/>
      <c r="B75" s="54"/>
      <c r="C75" s="54"/>
      <c r="D75" s="54"/>
      <c r="E75" s="54"/>
      <c r="F75" s="18"/>
    </row>
    <row r="76" spans="1:6" s="53" customFormat="1" ht="14.25" customHeight="1" x14ac:dyDescent="0.25">
      <c r="A76" s="18"/>
      <c r="B76" s="54"/>
      <c r="C76" s="54"/>
      <c r="D76" s="54"/>
      <c r="E76" s="54"/>
      <c r="F76" s="18"/>
    </row>
    <row r="77" spans="1:6" s="53" customFormat="1" ht="14.25" customHeight="1" x14ac:dyDescent="0.25">
      <c r="A77" s="18"/>
      <c r="B77" s="54"/>
      <c r="C77" s="54"/>
      <c r="D77" s="54"/>
      <c r="E77" s="54"/>
      <c r="F77" s="18"/>
    </row>
    <row r="78" spans="1:6" s="53" customFormat="1" ht="14.25" customHeight="1" x14ac:dyDescent="0.25">
      <c r="A78" s="18"/>
      <c r="B78" s="54"/>
      <c r="C78" s="54"/>
      <c r="D78" s="54"/>
      <c r="E78" s="54"/>
      <c r="F78" s="18"/>
    </row>
    <row r="79" spans="1:6" s="53" customFormat="1" ht="14.25" customHeight="1" x14ac:dyDescent="0.25">
      <c r="A79" s="18"/>
      <c r="B79" s="54"/>
      <c r="C79" s="54"/>
      <c r="D79" s="54"/>
      <c r="E79" s="54"/>
      <c r="F79" s="18"/>
    </row>
    <row r="80" spans="1:6" s="53" customFormat="1" ht="14.25" customHeight="1" x14ac:dyDescent="0.25">
      <c r="A80" s="18"/>
      <c r="B80" s="54"/>
      <c r="C80" s="54"/>
      <c r="D80" s="54"/>
      <c r="E80" s="54"/>
      <c r="F80" s="18"/>
    </row>
    <row r="81" spans="1:6" s="53" customFormat="1" ht="14.25" customHeight="1" x14ac:dyDescent="0.25">
      <c r="A81" s="18"/>
      <c r="B81" s="54"/>
      <c r="C81" s="54"/>
      <c r="D81" s="54"/>
      <c r="E81" s="54"/>
      <c r="F81" s="18"/>
    </row>
    <row r="82" spans="1:6" s="53" customFormat="1" ht="14.25" customHeight="1" x14ac:dyDescent="0.25">
      <c r="A82" s="18"/>
      <c r="B82" s="54"/>
      <c r="C82" s="54"/>
      <c r="D82" s="54"/>
      <c r="E82" s="54"/>
      <c r="F82" s="18"/>
    </row>
    <row r="83" spans="1:6" s="53" customFormat="1" ht="14.25" customHeight="1" x14ac:dyDescent="0.25">
      <c r="A83" s="18"/>
      <c r="B83" s="54"/>
      <c r="C83" s="54"/>
      <c r="D83" s="54"/>
      <c r="E83" s="55"/>
      <c r="F83" s="18"/>
    </row>
    <row r="84" spans="1:6" s="53" customFormat="1" ht="14.25" customHeight="1" x14ac:dyDescent="0.25">
      <c r="A84" s="18"/>
      <c r="B84" s="54"/>
      <c r="C84" s="54"/>
      <c r="D84" s="54"/>
      <c r="E84" s="55"/>
      <c r="F84" s="18"/>
    </row>
    <row r="85" spans="1:6" s="53" customFormat="1" ht="14.25" customHeight="1" x14ac:dyDescent="0.25">
      <c r="A85" s="18"/>
      <c r="B85" s="54"/>
      <c r="C85" s="54"/>
      <c r="D85" s="54"/>
      <c r="E85" s="55"/>
      <c r="F85" s="18"/>
    </row>
    <row r="86" spans="1:6" s="53" customFormat="1" ht="14.25" customHeight="1" x14ac:dyDescent="0.25">
      <c r="A86" s="18"/>
      <c r="B86" s="54"/>
      <c r="C86" s="54"/>
      <c r="D86" s="54"/>
      <c r="E86" s="54"/>
      <c r="F86" s="18"/>
    </row>
    <row r="87" spans="1:6" s="53" customFormat="1" ht="14.25" customHeight="1" x14ac:dyDescent="0.25">
      <c r="A87" s="18"/>
      <c r="B87" s="54"/>
      <c r="C87" s="54"/>
      <c r="D87" s="54"/>
      <c r="E87" s="55"/>
      <c r="F87" s="18"/>
    </row>
    <row r="88" spans="1:6" s="53" customFormat="1" ht="14.25" customHeight="1" x14ac:dyDescent="0.25">
      <c r="A88" s="18"/>
      <c r="B88" s="54"/>
      <c r="C88" s="54"/>
      <c r="D88" s="54"/>
      <c r="E88" s="55"/>
      <c r="F88" s="18"/>
    </row>
    <row r="89" spans="1:6" s="53" customFormat="1" ht="14.25" customHeight="1" x14ac:dyDescent="0.25">
      <c r="A89" s="18"/>
      <c r="B89" s="54"/>
      <c r="C89" s="54"/>
      <c r="D89" s="54"/>
      <c r="E89" s="55"/>
      <c r="F89" s="18"/>
    </row>
    <row r="90" spans="1:6" s="53" customFormat="1" ht="14.25" customHeight="1" x14ac:dyDescent="0.25">
      <c r="A90" s="18"/>
      <c r="B90" s="54"/>
      <c r="C90" s="54"/>
      <c r="D90" s="54"/>
      <c r="E90" s="54"/>
      <c r="F90" s="18"/>
    </row>
    <row r="91" spans="1:6" s="53" customFormat="1" ht="14.25" customHeight="1" x14ac:dyDescent="0.25">
      <c r="A91" s="18"/>
      <c r="B91" s="54"/>
      <c r="C91" s="54"/>
      <c r="D91" s="54"/>
      <c r="E91" s="54"/>
      <c r="F91" s="18"/>
    </row>
    <row r="92" spans="1:6" s="53" customFormat="1" ht="14.25" customHeight="1" x14ac:dyDescent="0.25">
      <c r="A92" s="18"/>
      <c r="B92" s="55"/>
      <c r="C92" s="55"/>
      <c r="D92" s="56"/>
      <c r="E92" s="18"/>
      <c r="F92" s="18"/>
    </row>
    <row r="93" spans="1:6" s="53" customFormat="1" ht="14.25" customHeight="1" x14ac:dyDescent="0.25">
      <c r="A93" s="18"/>
      <c r="B93" s="55"/>
      <c r="C93" s="55"/>
      <c r="D93" s="56"/>
      <c r="E93" s="18"/>
      <c r="F93" s="18"/>
    </row>
    <row r="94" spans="1:6" s="53" customFormat="1" ht="14.25" customHeight="1" x14ac:dyDescent="0.25">
      <c r="A94" s="18"/>
      <c r="B94" s="55"/>
      <c r="C94" s="55"/>
      <c r="D94" s="56"/>
      <c r="E94" s="18"/>
      <c r="F94" s="18"/>
    </row>
    <row r="95" spans="1:6" s="53" customFormat="1" ht="14.25" customHeight="1" x14ac:dyDescent="0.25">
      <c r="A95" s="18"/>
      <c r="B95" s="55"/>
      <c r="C95" s="55"/>
      <c r="D95" s="56"/>
      <c r="E95" s="18"/>
      <c r="F95" s="18"/>
    </row>
    <row r="96" spans="1:6" s="53" customFormat="1" ht="14.25" customHeight="1" x14ac:dyDescent="0.25">
      <c r="A96" s="18"/>
      <c r="B96" s="55"/>
      <c r="C96" s="55"/>
      <c r="D96" s="56"/>
      <c r="E96" s="18"/>
      <c r="F96" s="18"/>
    </row>
    <row r="97" spans="1:6" s="53" customFormat="1" ht="14.25" customHeight="1" x14ac:dyDescent="0.25">
      <c r="A97" s="18"/>
      <c r="B97" s="55"/>
      <c r="C97" s="55"/>
      <c r="D97" s="56"/>
      <c r="E97" s="18"/>
      <c r="F97" s="18"/>
    </row>
    <row r="98" spans="1:6" s="53" customFormat="1" ht="14.25" customHeight="1" x14ac:dyDescent="0.25">
      <c r="A98" s="18"/>
      <c r="B98" s="55"/>
      <c r="C98" s="55"/>
      <c r="D98" s="56"/>
      <c r="E98" s="18"/>
      <c r="F98" s="18"/>
    </row>
    <row r="99" spans="1:6" s="53" customFormat="1" ht="14.25" customHeight="1" x14ac:dyDescent="0.25">
      <c r="A99" s="18"/>
      <c r="B99" s="55"/>
      <c r="C99" s="55"/>
      <c r="D99" s="56"/>
      <c r="E99" s="18"/>
      <c r="F99" s="18"/>
    </row>
    <row r="100" spans="1:6" s="53" customFormat="1" ht="14.25" customHeight="1" x14ac:dyDescent="0.25">
      <c r="A100" s="18"/>
      <c r="B100" s="55"/>
      <c r="C100" s="55"/>
      <c r="D100" s="56"/>
      <c r="E100" s="18"/>
      <c r="F100" s="18"/>
    </row>
    <row r="101" spans="1:6" s="53" customFormat="1" ht="14.25" customHeight="1" x14ac:dyDescent="0.25">
      <c r="A101" s="18"/>
      <c r="B101" s="55"/>
      <c r="C101" s="55"/>
      <c r="D101" s="56"/>
      <c r="E101" s="18"/>
      <c r="F101" s="18"/>
    </row>
    <row r="102" spans="1:6" s="53" customFormat="1" ht="14.25" customHeight="1" x14ac:dyDescent="0.25">
      <c r="A102" s="18"/>
      <c r="B102" s="55"/>
      <c r="C102" s="55"/>
      <c r="D102" s="56"/>
      <c r="E102" s="18"/>
      <c r="F102" s="18"/>
    </row>
    <row r="103" spans="1:6" s="53" customFormat="1" ht="14.25" customHeight="1" x14ac:dyDescent="0.25">
      <c r="A103" s="18"/>
      <c r="B103" s="55"/>
      <c r="C103" s="55"/>
      <c r="D103" s="56"/>
      <c r="E103" s="18"/>
      <c r="F103" s="18"/>
    </row>
    <row r="104" spans="1:6" s="53" customFormat="1" ht="14.25" customHeight="1" x14ac:dyDescent="0.25">
      <c r="A104" s="18"/>
      <c r="B104" s="55"/>
      <c r="C104" s="55"/>
      <c r="D104" s="56"/>
      <c r="E104" s="18"/>
      <c r="F104" s="18"/>
    </row>
    <row r="105" spans="1:6" s="53" customFormat="1" ht="14.25" customHeight="1" x14ac:dyDescent="0.25">
      <c r="A105" s="18"/>
      <c r="B105" s="55"/>
      <c r="C105" s="55"/>
      <c r="D105" s="56"/>
      <c r="E105" s="18"/>
      <c r="F105" s="18"/>
    </row>
    <row r="106" spans="1:6" s="53" customFormat="1" ht="14.25" customHeight="1" x14ac:dyDescent="0.25">
      <c r="A106" s="18"/>
      <c r="B106" s="55"/>
      <c r="C106" s="55"/>
      <c r="D106" s="56"/>
      <c r="E106" s="18"/>
      <c r="F106" s="18"/>
    </row>
    <row r="107" spans="1:6" s="53" customFormat="1" ht="14.25" customHeight="1" x14ac:dyDescent="0.25">
      <c r="A107" s="18"/>
      <c r="B107" s="55"/>
      <c r="C107" s="55"/>
      <c r="D107" s="56"/>
      <c r="E107" s="18"/>
      <c r="F107" s="18"/>
    </row>
    <row r="108" spans="1:6" s="53" customFormat="1" ht="14.25" customHeight="1" x14ac:dyDescent="0.25">
      <c r="A108" s="18"/>
      <c r="B108" s="55"/>
      <c r="C108" s="55"/>
      <c r="D108" s="56"/>
      <c r="E108" s="18"/>
      <c r="F108" s="18"/>
    </row>
    <row r="109" spans="1:6" s="53" customFormat="1" ht="14.25" customHeight="1" x14ac:dyDescent="0.25">
      <c r="A109" s="18"/>
      <c r="B109" s="55"/>
      <c r="C109" s="55"/>
      <c r="D109" s="56"/>
      <c r="E109" s="18"/>
      <c r="F109" s="18"/>
    </row>
    <row r="110" spans="1:6" s="53" customFormat="1" ht="14.25" customHeight="1" x14ac:dyDescent="0.25">
      <c r="A110" s="18"/>
      <c r="B110" s="55"/>
      <c r="C110" s="55"/>
      <c r="D110" s="56"/>
      <c r="E110" s="18"/>
      <c r="F110" s="18"/>
    </row>
    <row r="111" spans="1:6" s="53" customFormat="1" ht="14.25" customHeight="1" x14ac:dyDescent="0.25">
      <c r="A111" s="18"/>
      <c r="B111" s="54"/>
      <c r="C111" s="54"/>
      <c r="D111" s="57"/>
      <c r="E111" s="18"/>
      <c r="F111" s="18"/>
    </row>
    <row r="112" spans="1:6" s="53" customFormat="1" ht="14.25" customHeight="1" x14ac:dyDescent="0.25">
      <c r="A112" s="18"/>
      <c r="B112" s="54"/>
      <c r="C112" s="54"/>
      <c r="D112" s="57"/>
      <c r="E112" s="18"/>
      <c r="F112" s="18"/>
    </row>
    <row r="113" spans="1:6" s="53" customFormat="1" ht="14.25" customHeight="1" x14ac:dyDescent="0.25">
      <c r="A113" s="18"/>
      <c r="B113" s="18"/>
      <c r="C113" s="18"/>
      <c r="D113" s="19"/>
      <c r="E113" s="18"/>
      <c r="F113" s="18"/>
    </row>
    <row r="114" spans="1:6" s="53" customFormat="1" ht="14.25" customHeight="1" x14ac:dyDescent="0.25">
      <c r="A114" s="18"/>
      <c r="B114" s="18"/>
      <c r="C114" s="18"/>
      <c r="D114" s="19"/>
      <c r="E114" s="18"/>
      <c r="F114" s="18"/>
    </row>
    <row r="115" spans="1:6" s="53" customFormat="1" ht="14.25" customHeight="1" x14ac:dyDescent="0.25">
      <c r="A115" s="18"/>
      <c r="B115" s="18"/>
      <c r="C115" s="18"/>
      <c r="D115" s="19"/>
      <c r="E115" s="18"/>
      <c r="F115" s="18"/>
    </row>
    <row r="116" spans="1:6" s="53" customFormat="1" ht="14.25" customHeight="1" x14ac:dyDescent="0.25">
      <c r="A116" s="18"/>
      <c r="B116" s="18"/>
      <c r="C116" s="18"/>
      <c r="D116" s="19"/>
      <c r="E116" s="18"/>
      <c r="F116" s="18"/>
    </row>
    <row r="117" spans="1:6" s="53" customFormat="1" ht="14.25" customHeight="1" x14ac:dyDescent="0.25">
      <c r="A117" s="18"/>
      <c r="B117" s="18"/>
      <c r="C117" s="18"/>
      <c r="D117" s="19"/>
      <c r="E117" s="18"/>
      <c r="F117" s="18"/>
    </row>
    <row r="118" spans="1:6" s="53" customFormat="1" ht="14.25" customHeight="1" x14ac:dyDescent="0.25">
      <c r="A118" s="18"/>
      <c r="B118" s="18"/>
      <c r="C118" s="18"/>
      <c r="D118" s="19"/>
      <c r="E118" s="18"/>
      <c r="F118" s="18"/>
    </row>
    <row r="119" spans="1:6" s="53" customFormat="1" ht="14.25" customHeight="1" x14ac:dyDescent="0.25">
      <c r="A119" s="18"/>
      <c r="B119" s="18"/>
      <c r="C119" s="18"/>
      <c r="D119" s="19"/>
      <c r="E119" s="18"/>
      <c r="F119" s="18"/>
    </row>
    <row r="120" spans="1:6" s="53" customFormat="1" ht="14.25" customHeight="1" x14ac:dyDescent="0.25">
      <c r="A120" s="18"/>
      <c r="B120" s="18"/>
      <c r="C120" s="18"/>
      <c r="D120" s="19"/>
      <c r="E120" s="18"/>
      <c r="F120" s="18"/>
    </row>
    <row r="121" spans="1:6" s="53" customFormat="1" ht="14.25" customHeight="1" x14ac:dyDescent="0.25">
      <c r="A121" s="18"/>
      <c r="B121" s="18"/>
      <c r="C121" s="18"/>
      <c r="D121" s="19"/>
      <c r="E121" s="18"/>
      <c r="F121" s="18"/>
    </row>
    <row r="122" spans="1:6" s="53" customFormat="1" ht="14.25" customHeight="1" x14ac:dyDescent="0.25">
      <c r="A122" s="18"/>
      <c r="B122" s="18"/>
      <c r="C122" s="18"/>
      <c r="D122" s="19"/>
      <c r="E122" s="18"/>
      <c r="F122" s="18"/>
    </row>
    <row r="123" spans="1:6" s="53" customFormat="1" ht="14.25" customHeight="1" x14ac:dyDescent="0.25">
      <c r="A123" s="18"/>
      <c r="B123" s="18"/>
      <c r="C123" s="18"/>
      <c r="D123" s="19"/>
      <c r="E123" s="18"/>
      <c r="F123" s="18"/>
    </row>
    <row r="124" spans="1:6" s="53" customFormat="1" ht="14.25" customHeight="1" x14ac:dyDescent="0.25">
      <c r="A124" s="18"/>
      <c r="B124" s="18"/>
      <c r="C124" s="18"/>
      <c r="D124" s="19"/>
      <c r="E124" s="18"/>
      <c r="F124" s="18"/>
    </row>
    <row r="125" spans="1:6" s="53" customFormat="1" ht="14.25" customHeight="1" x14ac:dyDescent="0.25">
      <c r="A125" s="18"/>
      <c r="B125" s="18"/>
      <c r="C125" s="18"/>
      <c r="D125" s="19"/>
      <c r="E125" s="18"/>
    </row>
    <row r="126" spans="1:6" s="53" customFormat="1" ht="14.25" customHeight="1" x14ac:dyDescent="0.25">
      <c r="A126" s="18"/>
      <c r="B126" s="18"/>
      <c r="C126" s="18"/>
      <c r="D126" s="19"/>
      <c r="E126" s="18"/>
    </row>
    <row r="127" spans="1:6" s="53" customFormat="1" ht="14.25" customHeight="1" x14ac:dyDescent="0.25">
      <c r="A127" s="18"/>
      <c r="B127" s="18"/>
      <c r="C127" s="18"/>
      <c r="D127" s="19"/>
      <c r="E127" s="18"/>
    </row>
    <row r="128" spans="1:6" s="53" customFormat="1" ht="14.25" customHeight="1" x14ac:dyDescent="0.25">
      <c r="A128" s="18"/>
      <c r="B128" s="18"/>
      <c r="C128" s="18"/>
      <c r="D128" s="19"/>
      <c r="E128" s="18"/>
    </row>
    <row r="129" spans="1:5" s="53" customFormat="1" ht="14.25" customHeight="1" x14ac:dyDescent="0.25">
      <c r="A129" s="18"/>
      <c r="B129" s="18"/>
      <c r="C129" s="18"/>
      <c r="D129" s="19"/>
      <c r="E129" s="18"/>
    </row>
    <row r="130" spans="1:5" s="53" customFormat="1" ht="14.25" customHeight="1" x14ac:dyDescent="0.25">
      <c r="A130" s="18"/>
      <c r="B130" s="18"/>
      <c r="C130" s="18"/>
      <c r="D130" s="19"/>
      <c r="E130" s="18"/>
    </row>
    <row r="131" spans="1:5" s="53" customFormat="1" ht="14.25" customHeight="1" x14ac:dyDescent="0.25">
      <c r="A131" s="18"/>
      <c r="B131" s="18"/>
      <c r="C131" s="18"/>
      <c r="D131" s="19"/>
      <c r="E131" s="18"/>
    </row>
    <row r="132" spans="1:5" s="53" customFormat="1" ht="14.25" customHeight="1" x14ac:dyDescent="0.25">
      <c r="A132" s="18"/>
      <c r="B132" s="18"/>
      <c r="C132" s="18"/>
      <c r="D132" s="19"/>
      <c r="E132" s="18"/>
    </row>
    <row r="133" spans="1:5" s="53" customFormat="1" ht="14.25" customHeight="1" x14ac:dyDescent="0.25">
      <c r="A133" s="18"/>
      <c r="B133" s="18"/>
      <c r="C133" s="18"/>
      <c r="D133" s="19"/>
      <c r="E133" s="18"/>
    </row>
    <row r="134" spans="1:5" s="53" customFormat="1" ht="14.25" customHeight="1" x14ac:dyDescent="0.25">
      <c r="A134" s="18"/>
      <c r="B134" s="18"/>
      <c r="C134" s="18"/>
      <c r="D134" s="19"/>
      <c r="E134" s="18"/>
    </row>
    <row r="135" spans="1:5" s="53" customFormat="1" ht="14.25" customHeight="1" x14ac:dyDescent="0.25">
      <c r="A135" s="18"/>
      <c r="B135" s="18"/>
      <c r="C135" s="18"/>
      <c r="D135" s="19"/>
      <c r="E135" s="18"/>
    </row>
    <row r="136" spans="1:5" s="53" customFormat="1" ht="14.25" customHeight="1" x14ac:dyDescent="0.25">
      <c r="A136" s="18"/>
      <c r="B136" s="18"/>
      <c r="C136" s="18"/>
      <c r="D136" s="19"/>
      <c r="E136" s="18"/>
    </row>
    <row r="137" spans="1:5" s="53" customFormat="1" ht="14.25" customHeight="1" x14ac:dyDescent="0.25">
      <c r="A137" s="18"/>
      <c r="B137" s="18"/>
      <c r="C137" s="18"/>
      <c r="D137" s="19"/>
      <c r="E137" s="18"/>
    </row>
    <row r="138" spans="1:5" s="53" customFormat="1" ht="14.25" customHeight="1" x14ac:dyDescent="0.25">
      <c r="A138" s="18"/>
      <c r="B138" s="18"/>
      <c r="C138" s="18"/>
      <c r="D138" s="19"/>
      <c r="E138" s="18"/>
    </row>
    <row r="139" spans="1:5" s="53" customFormat="1" ht="14.25" customHeight="1" x14ac:dyDescent="0.25">
      <c r="A139" s="18"/>
      <c r="B139" s="18"/>
      <c r="C139" s="18"/>
      <c r="D139" s="19"/>
      <c r="E139" s="18"/>
    </row>
    <row r="140" spans="1:5" s="53" customFormat="1" ht="14.25" customHeight="1" x14ac:dyDescent="0.25">
      <c r="A140" s="18"/>
      <c r="B140" s="18"/>
      <c r="C140" s="18"/>
      <c r="D140" s="19"/>
      <c r="E140" s="18"/>
    </row>
    <row r="141" spans="1:5" s="53" customFormat="1" ht="14.25" customHeight="1" x14ac:dyDescent="0.25">
      <c r="A141" s="18"/>
      <c r="B141" s="18"/>
      <c r="C141" s="18"/>
      <c r="D141" s="19"/>
      <c r="E141" s="18"/>
    </row>
    <row r="142" spans="1:5" s="53" customFormat="1" ht="14.25" customHeight="1" x14ac:dyDescent="0.25">
      <c r="A142" s="18"/>
      <c r="B142" s="18"/>
      <c r="C142" s="18"/>
      <c r="D142" s="19"/>
      <c r="E142" s="18"/>
    </row>
    <row r="143" spans="1:5" s="53" customFormat="1" ht="14.25" customHeight="1" x14ac:dyDescent="0.25">
      <c r="A143" s="18"/>
      <c r="B143" s="18"/>
      <c r="C143" s="18"/>
      <c r="D143" s="19"/>
      <c r="E143" s="18"/>
    </row>
    <row r="144" spans="1:5" s="53" customFormat="1" ht="14.25" customHeight="1" x14ac:dyDescent="0.25">
      <c r="A144" s="18"/>
      <c r="B144" s="18"/>
      <c r="C144" s="18"/>
      <c r="D144" s="19"/>
      <c r="E144" s="18"/>
    </row>
    <row r="145" spans="1:5" s="53" customFormat="1" ht="14.25" customHeight="1" x14ac:dyDescent="0.25">
      <c r="A145" s="18"/>
      <c r="B145" s="18"/>
      <c r="C145" s="18"/>
      <c r="D145" s="19"/>
      <c r="E145" s="18"/>
    </row>
    <row r="146" spans="1:5" s="53" customFormat="1" ht="14.25" customHeight="1" x14ac:dyDescent="0.25">
      <c r="A146" s="18"/>
      <c r="B146" s="18"/>
      <c r="C146" s="18"/>
      <c r="D146" s="19"/>
      <c r="E146" s="18"/>
    </row>
    <row r="147" spans="1:5" s="53" customFormat="1" ht="14.25" customHeight="1" x14ac:dyDescent="0.25">
      <c r="A147" s="18"/>
      <c r="B147" s="18"/>
      <c r="C147" s="18"/>
      <c r="D147" s="19"/>
      <c r="E147" s="18"/>
    </row>
    <row r="148" spans="1:5" s="53" customFormat="1" ht="14.25" customHeight="1" x14ac:dyDescent="0.25">
      <c r="A148" s="18"/>
      <c r="B148" s="18"/>
      <c r="C148" s="18"/>
      <c r="D148" s="19"/>
      <c r="E148" s="18"/>
    </row>
    <row r="149" spans="1:5" s="53" customFormat="1" ht="14.25" customHeight="1" x14ac:dyDescent="0.25">
      <c r="A149" s="18"/>
      <c r="B149" s="18"/>
      <c r="C149" s="18"/>
      <c r="D149" s="19"/>
      <c r="E149" s="18"/>
    </row>
    <row r="150" spans="1:5" s="53" customFormat="1" ht="14.25" customHeight="1" x14ac:dyDescent="0.25">
      <c r="A150" s="18"/>
      <c r="B150" s="18"/>
      <c r="C150" s="18"/>
      <c r="D150" s="19"/>
      <c r="E150" s="18"/>
    </row>
    <row r="151" spans="1:5" s="53" customFormat="1" ht="14.25" customHeight="1" x14ac:dyDescent="0.25">
      <c r="A151" s="18"/>
      <c r="B151" s="18"/>
      <c r="C151" s="18"/>
      <c r="D151" s="19"/>
      <c r="E151" s="18"/>
    </row>
    <row r="152" spans="1:5" s="53" customFormat="1" ht="14.25" customHeight="1" x14ac:dyDescent="0.25">
      <c r="A152" s="18"/>
      <c r="B152" s="18"/>
      <c r="C152" s="18"/>
      <c r="D152" s="19"/>
      <c r="E152" s="18"/>
    </row>
    <row r="153" spans="1:5" s="53" customFormat="1" ht="14.25" customHeight="1" x14ac:dyDescent="0.25">
      <c r="A153" s="18"/>
      <c r="B153" s="18"/>
      <c r="C153" s="18"/>
      <c r="D153" s="19"/>
      <c r="E153" s="18"/>
    </row>
    <row r="154" spans="1:5" s="53" customFormat="1" ht="14.25" customHeight="1" x14ac:dyDescent="0.25">
      <c r="A154" s="18"/>
      <c r="B154" s="18"/>
      <c r="C154" s="18"/>
      <c r="D154" s="19"/>
      <c r="E154" s="18"/>
    </row>
    <row r="155" spans="1:5" s="53" customFormat="1" ht="14.25" customHeight="1" x14ac:dyDescent="0.25">
      <c r="A155" s="18"/>
      <c r="B155" s="18"/>
      <c r="C155" s="18"/>
      <c r="D155" s="19"/>
      <c r="E155" s="18"/>
    </row>
    <row r="156" spans="1:5" s="53" customFormat="1" ht="14.25" customHeight="1" x14ac:dyDescent="0.25">
      <c r="A156" s="18"/>
      <c r="B156" s="18"/>
      <c r="C156" s="18"/>
      <c r="D156" s="19"/>
      <c r="E156" s="18"/>
    </row>
    <row r="157" spans="1:5" s="53" customFormat="1" ht="14.25" customHeight="1" x14ac:dyDescent="0.25">
      <c r="A157" s="18"/>
      <c r="B157" s="18"/>
      <c r="C157" s="18"/>
      <c r="D157" s="19"/>
      <c r="E157" s="18"/>
    </row>
    <row r="158" spans="1:5" s="53" customFormat="1" ht="14.25" customHeight="1" x14ac:dyDescent="0.25">
      <c r="A158" s="18"/>
      <c r="B158" s="18"/>
      <c r="C158" s="18"/>
      <c r="D158" s="19"/>
      <c r="E158" s="18"/>
    </row>
    <row r="159" spans="1:5" s="53" customFormat="1" ht="14.25" customHeight="1" x14ac:dyDescent="0.25">
      <c r="A159" s="18"/>
      <c r="B159" s="18"/>
      <c r="C159" s="18"/>
      <c r="D159" s="19"/>
      <c r="E159" s="18"/>
    </row>
    <row r="160" spans="1:5" s="53" customFormat="1" ht="14.25" customHeight="1" x14ac:dyDescent="0.25">
      <c r="A160" s="18"/>
      <c r="B160" s="18"/>
      <c r="C160" s="18"/>
      <c r="D160" s="19"/>
      <c r="E160" s="18"/>
    </row>
    <row r="161" spans="1:5" s="53" customFormat="1" ht="14.25" customHeight="1" x14ac:dyDescent="0.25">
      <c r="A161" s="18"/>
      <c r="B161" s="18"/>
      <c r="C161" s="18"/>
      <c r="D161" s="19"/>
      <c r="E161" s="18"/>
    </row>
    <row r="162" spans="1:5" s="53" customFormat="1" ht="14.25" customHeight="1" x14ac:dyDescent="0.25">
      <c r="A162" s="18"/>
      <c r="B162" s="18"/>
      <c r="C162" s="18"/>
      <c r="D162" s="19"/>
      <c r="E162" s="18"/>
    </row>
    <row r="163" spans="1:5" s="53" customFormat="1" ht="14.25" customHeight="1" x14ac:dyDescent="0.25">
      <c r="A163" s="18"/>
      <c r="B163" s="18"/>
      <c r="C163" s="18"/>
      <c r="D163" s="19"/>
      <c r="E163" s="18"/>
    </row>
    <row r="164" spans="1:5" s="53" customFormat="1" ht="14.25" customHeight="1" x14ac:dyDescent="0.25">
      <c r="A164" s="18"/>
      <c r="B164" s="18"/>
      <c r="C164" s="18"/>
      <c r="D164" s="19"/>
      <c r="E164" s="18"/>
    </row>
    <row r="165" spans="1:5" s="53" customFormat="1" ht="14.25" customHeight="1" x14ac:dyDescent="0.25">
      <c r="A165" s="18"/>
      <c r="B165" s="18"/>
      <c r="C165" s="18"/>
      <c r="D165" s="19"/>
      <c r="E165" s="18"/>
    </row>
    <row r="166" spans="1:5" s="53" customFormat="1" ht="14.25" customHeight="1" x14ac:dyDescent="0.25">
      <c r="A166" s="18"/>
      <c r="B166" s="18"/>
      <c r="C166" s="18"/>
      <c r="D166" s="19"/>
      <c r="E166" s="18"/>
    </row>
    <row r="167" spans="1:5" s="53" customFormat="1" ht="14.25" customHeight="1" x14ac:dyDescent="0.25">
      <c r="A167" s="18"/>
      <c r="B167" s="18"/>
      <c r="C167" s="18"/>
      <c r="D167" s="19"/>
      <c r="E167" s="18"/>
    </row>
    <row r="168" spans="1:5" s="53" customFormat="1" ht="14.25" customHeight="1" x14ac:dyDescent="0.25">
      <c r="A168" s="18"/>
      <c r="B168" s="18"/>
      <c r="C168" s="18"/>
      <c r="D168" s="19"/>
      <c r="E168" s="18"/>
    </row>
    <row r="169" spans="1:5" s="53" customFormat="1" ht="14.25" customHeight="1" x14ac:dyDescent="0.25">
      <c r="A169" s="18"/>
      <c r="B169" s="18"/>
      <c r="C169" s="18"/>
      <c r="D169" s="19"/>
      <c r="E169" s="18"/>
    </row>
    <row r="170" spans="1:5" s="53" customFormat="1" ht="14.25" customHeight="1" x14ac:dyDescent="0.25">
      <c r="A170" s="18"/>
      <c r="B170" s="18"/>
      <c r="C170" s="18"/>
      <c r="D170" s="19"/>
      <c r="E170" s="18"/>
    </row>
    <row r="171" spans="1:5" s="53" customFormat="1" ht="14.25" customHeight="1" x14ac:dyDescent="0.25">
      <c r="A171" s="18"/>
      <c r="B171" s="18"/>
      <c r="C171" s="18"/>
      <c r="D171" s="19"/>
      <c r="E171" s="18"/>
    </row>
    <row r="172" spans="1:5" s="53" customFormat="1" ht="14.25" customHeight="1" x14ac:dyDescent="0.25">
      <c r="A172" s="18"/>
      <c r="B172" s="18"/>
      <c r="C172" s="18"/>
      <c r="D172" s="19"/>
      <c r="E172" s="18"/>
    </row>
    <row r="173" spans="1:5" ht="14.25" customHeight="1" x14ac:dyDescent="0.25">
      <c r="A173" s="18"/>
      <c r="B173" s="18"/>
      <c r="C173" s="18"/>
      <c r="D173" s="19"/>
      <c r="E173" s="18"/>
    </row>
    <row r="174" spans="1:5" ht="14.25" customHeight="1" x14ac:dyDescent="0.25">
      <c r="A174" s="18"/>
      <c r="B174" s="18"/>
      <c r="C174" s="18"/>
      <c r="D174" s="19"/>
      <c r="E174" s="18"/>
    </row>
    <row r="175" spans="1:5" ht="14.25" customHeight="1" x14ac:dyDescent="0.25">
      <c r="A175" s="18"/>
      <c r="B175" s="18"/>
      <c r="C175" s="18"/>
      <c r="D175" s="19"/>
      <c r="E175" s="18"/>
    </row>
    <row r="176" spans="1:5" ht="14.25" customHeight="1" x14ac:dyDescent="0.25">
      <c r="A176" s="18"/>
      <c r="B176" s="18"/>
      <c r="C176" s="18"/>
      <c r="D176" s="19"/>
      <c r="E176" s="18"/>
    </row>
    <row r="177" spans="1:5" ht="14.25" customHeight="1" x14ac:dyDescent="0.25">
      <c r="A177" s="18"/>
      <c r="B177" s="18"/>
      <c r="C177" s="18"/>
      <c r="D177" s="19"/>
      <c r="E177" s="18"/>
    </row>
    <row r="178" spans="1:5" ht="14.25" customHeight="1" x14ac:dyDescent="0.25">
      <c r="A178" s="18"/>
      <c r="B178" s="18"/>
      <c r="C178" s="18"/>
      <c r="D178" s="19"/>
      <c r="E178" s="18"/>
    </row>
    <row r="179" spans="1:5" ht="14.25" customHeight="1" x14ac:dyDescent="0.25">
      <c r="A179" s="18"/>
      <c r="B179" s="18"/>
      <c r="C179" s="18"/>
      <c r="D179" s="19"/>
      <c r="E179" s="18"/>
    </row>
    <row r="180" spans="1:5" ht="14.25" customHeight="1" x14ac:dyDescent="0.25">
      <c r="A180" s="18"/>
      <c r="B180" s="18"/>
      <c r="C180" s="18"/>
      <c r="D180" s="19"/>
      <c r="E180" s="18"/>
    </row>
    <row r="181" spans="1:5" ht="14.25" customHeight="1" x14ac:dyDescent="0.25">
      <c r="A181" s="18"/>
      <c r="B181" s="18"/>
      <c r="C181" s="18"/>
      <c r="D181" s="19"/>
      <c r="E181" s="18"/>
    </row>
    <row r="182" spans="1:5" ht="14.25" customHeight="1" x14ac:dyDescent="0.25">
      <c r="A182" s="18"/>
      <c r="B182" s="18"/>
      <c r="C182" s="18"/>
      <c r="D182" s="19"/>
      <c r="E182" s="18"/>
    </row>
    <row r="183" spans="1:5" ht="14.25" customHeight="1" x14ac:dyDescent="0.25">
      <c r="A183" s="18"/>
      <c r="B183" s="18"/>
      <c r="C183" s="18"/>
      <c r="D183" s="19"/>
      <c r="E183" s="18"/>
    </row>
    <row r="184" spans="1:5" ht="14.25" customHeight="1" x14ac:dyDescent="0.25">
      <c r="A184" s="18"/>
      <c r="B184" s="18"/>
      <c r="C184" s="18"/>
      <c r="D184" s="19"/>
      <c r="E184" s="18"/>
    </row>
    <row r="185" spans="1:5" ht="14.25" customHeight="1" x14ac:dyDescent="0.25">
      <c r="A185" s="18"/>
      <c r="B185" s="18"/>
      <c r="C185" s="18"/>
      <c r="D185" s="19"/>
      <c r="E185" s="18"/>
    </row>
    <row r="186" spans="1:5" ht="14.25" customHeight="1" x14ac:dyDescent="0.25">
      <c r="A186" s="18"/>
      <c r="B186" s="18"/>
      <c r="C186" s="18"/>
      <c r="D186" s="19"/>
      <c r="E186" s="18"/>
    </row>
    <row r="187" spans="1:5" ht="14.25" customHeight="1" x14ac:dyDescent="0.25">
      <c r="A187" s="18"/>
      <c r="B187" s="18"/>
      <c r="C187" s="18"/>
      <c r="D187" s="19"/>
      <c r="E187" s="18"/>
    </row>
    <row r="188" spans="1:5" ht="14.25" customHeight="1" x14ac:dyDescent="0.25">
      <c r="A188" s="18"/>
      <c r="B188" s="18"/>
      <c r="C188" s="18"/>
      <c r="D188" s="19"/>
      <c r="E188" s="18"/>
    </row>
    <row r="189" spans="1:5" ht="14.25" customHeight="1" x14ac:dyDescent="0.25">
      <c r="A189" s="18"/>
      <c r="B189" s="18"/>
      <c r="C189" s="18"/>
      <c r="D189" s="19"/>
      <c r="E189" s="18"/>
    </row>
    <row r="190" spans="1:5" ht="14.25" customHeight="1" x14ac:dyDescent="0.25">
      <c r="A190" s="18"/>
      <c r="B190" s="18"/>
      <c r="C190" s="18"/>
      <c r="D190" s="19"/>
      <c r="E190" s="18"/>
    </row>
    <row r="191" spans="1:5" ht="14.25" customHeight="1" x14ac:dyDescent="0.25">
      <c r="A191" s="18"/>
      <c r="B191" s="18"/>
      <c r="C191" s="18"/>
      <c r="D191" s="19"/>
      <c r="E191" s="18"/>
    </row>
    <row r="192" spans="1:5" ht="14.25" customHeight="1" x14ac:dyDescent="0.25">
      <c r="A192" s="18"/>
      <c r="B192" s="18"/>
      <c r="C192" s="18"/>
      <c r="D192" s="19"/>
      <c r="E192" s="18"/>
    </row>
    <row r="193" spans="1:5" ht="14.25" customHeight="1" x14ac:dyDescent="0.25">
      <c r="A193" s="18"/>
      <c r="B193" s="18"/>
      <c r="C193" s="18"/>
      <c r="D193" s="19"/>
      <c r="E193" s="18"/>
    </row>
    <row r="194" spans="1:5" ht="14.25" customHeight="1" x14ac:dyDescent="0.25">
      <c r="A194" s="18"/>
      <c r="E194" s="18"/>
    </row>
    <row r="195" spans="1:5" ht="14.25" customHeight="1" x14ac:dyDescent="0.25">
      <c r="A195" s="18"/>
      <c r="E195" s="18"/>
    </row>
    <row r="196" spans="1:5" ht="14.25" customHeight="1" x14ac:dyDescent="0.25">
      <c r="A196" s="18"/>
      <c r="E196" s="18"/>
    </row>
    <row r="197" spans="1:5" ht="14.25" customHeight="1" x14ac:dyDescent="0.25">
      <c r="A197" s="18"/>
      <c r="E197" s="18"/>
    </row>
    <row r="198" spans="1:5" ht="14.25" customHeight="1" x14ac:dyDescent="0.25">
      <c r="E198" s="18"/>
    </row>
    <row r="199" spans="1:5" ht="14.25" customHeight="1" x14ac:dyDescent="0.25">
      <c r="E199" s="18"/>
    </row>
    <row r="200" spans="1:5" ht="14.25" customHeight="1" x14ac:dyDescent="0.25">
      <c r="E200" s="18"/>
    </row>
    <row r="201" spans="1:5" ht="14.25" customHeight="1" x14ac:dyDescent="0.25">
      <c r="E201" s="18"/>
    </row>
    <row r="202" spans="1:5" ht="14.25" customHeight="1" x14ac:dyDescent="0.25">
      <c r="E202" s="18"/>
    </row>
    <row r="203" spans="1:5" ht="14.25" customHeight="1" x14ac:dyDescent="0.25">
      <c r="E203" s="18"/>
    </row>
    <row r="204" spans="1:5" ht="14.25" customHeight="1" x14ac:dyDescent="0.25">
      <c r="E204" s="18"/>
    </row>
    <row r="205" spans="1:5" ht="14.25" customHeight="1" x14ac:dyDescent="0.25">
      <c r="E205" s="18"/>
    </row>
    <row r="206" spans="1:5" ht="14.25" customHeight="1" x14ac:dyDescent="0.25">
      <c r="E206" s="18"/>
    </row>
    <row r="207" spans="1:5" ht="14.25" customHeight="1" x14ac:dyDescent="0.25">
      <c r="E207" s="18"/>
    </row>
    <row r="208" spans="1:5" ht="14.25" customHeight="1" x14ac:dyDescent="0.25">
      <c r="E208" s="18"/>
    </row>
    <row r="209" spans="5:5" ht="14.25" customHeight="1" x14ac:dyDescent="0.25">
      <c r="E209" s="18"/>
    </row>
    <row r="210" spans="5:5" ht="14.25" customHeight="1" x14ac:dyDescent="0.25">
      <c r="E210" s="18"/>
    </row>
    <row r="211" spans="5:5" ht="14.25" customHeight="1" x14ac:dyDescent="0.25">
      <c r="E211" s="18"/>
    </row>
    <row r="212" spans="5:5" ht="14.25" customHeight="1" x14ac:dyDescent="0.25">
      <c r="E212" s="18"/>
    </row>
    <row r="213" spans="5:5" ht="14.25" customHeight="1" x14ac:dyDescent="0.25">
      <c r="E213" s="18" t="e">
        <f>IF(ISBLANK(#REF!),"",IF(#REF!&lt;850000,"J2","J1"))</f>
        <v>#REF!</v>
      </c>
    </row>
    <row r="214" spans="5:5" ht="14.25" customHeight="1" x14ac:dyDescent="0.25">
      <c r="E214" s="18" t="e">
        <f>IF(ISBLANK(#REF!),"",IF(#REF!&lt;850000,"J2","J1"))</f>
        <v>#REF!</v>
      </c>
    </row>
    <row r="215" spans="5:5" ht="14.25" customHeight="1" x14ac:dyDescent="0.25">
      <c r="E215" s="18" t="e">
        <f>IF(ISBLANK(#REF!),"",IF(#REF!&lt;850000,"J2","J1"))</f>
        <v>#REF!</v>
      </c>
    </row>
    <row r="216" spans="5:5" ht="14.25" customHeight="1" x14ac:dyDescent="0.25">
      <c r="E216" s="18" t="e">
        <f>IF(ISBLANK(#REF!),"",IF(#REF!&lt;850000,"J2","J1"))</f>
        <v>#REF!</v>
      </c>
    </row>
    <row r="217" spans="5:5" ht="14.25" customHeight="1" x14ac:dyDescent="0.25">
      <c r="E217" s="18" t="e">
        <f>IF(ISBLANK(#REF!),"",IF(#REF!&lt;850000,"J2","J1"))</f>
        <v>#REF!</v>
      </c>
    </row>
    <row r="218" spans="5:5" ht="14.25" customHeight="1" x14ac:dyDescent="0.25">
      <c r="E218" s="18" t="e">
        <f>IF(ISBLANK(#REF!),"",IF(#REF!&lt;850000,"J2","J1"))</f>
        <v>#REF!</v>
      </c>
    </row>
    <row r="219" spans="5:5" ht="14.25" customHeight="1" x14ac:dyDescent="0.25">
      <c r="E219" s="18" t="e">
        <f>IF(ISBLANK(#REF!),"",IF(#REF!&lt;850000,"J2","J1"))</f>
        <v>#REF!</v>
      </c>
    </row>
    <row r="220" spans="5:5" ht="14.25" customHeight="1" x14ac:dyDescent="0.25">
      <c r="E220" s="18" t="e">
        <f>IF(ISBLANK(#REF!),"",IF(#REF!&lt;850000,"J2","J1"))</f>
        <v>#REF!</v>
      </c>
    </row>
    <row r="221" spans="5:5" ht="14.25" customHeight="1" x14ac:dyDescent="0.25">
      <c r="E221" s="18" t="e">
        <f>IF(ISBLANK(#REF!),"",IF(#REF!&lt;850000,"J2","J1"))</f>
        <v>#REF!</v>
      </c>
    </row>
    <row r="222" spans="5:5" ht="14.25" customHeight="1" x14ac:dyDescent="0.25">
      <c r="E222" s="18" t="e">
        <f>IF(ISBLANK(#REF!),"",IF(#REF!&lt;850000,"J2","J1"))</f>
        <v>#REF!</v>
      </c>
    </row>
    <row r="223" spans="5:5" ht="14.25" customHeight="1" x14ac:dyDescent="0.25">
      <c r="E223" s="18" t="e">
        <f>IF(ISBLANK(#REF!),"",IF(#REF!&lt;850000,"J2","J1"))</f>
        <v>#REF!</v>
      </c>
    </row>
    <row r="224" spans="5:5" ht="14.25" customHeight="1" x14ac:dyDescent="0.25">
      <c r="E224" s="18" t="e">
        <f>IF(ISBLANK(#REF!),"",IF(#REF!&lt;850000,"J2","J1"))</f>
        <v>#REF!</v>
      </c>
    </row>
    <row r="225" spans="5:5" ht="14.25" customHeight="1" x14ac:dyDescent="0.25">
      <c r="E225" s="18" t="e">
        <f>IF(ISBLANK(#REF!),"",IF(#REF!&lt;850000,"J2","J1"))</f>
        <v>#REF!</v>
      </c>
    </row>
    <row r="226" spans="5:5" ht="14.25" customHeight="1" x14ac:dyDescent="0.25">
      <c r="E226" s="18" t="e">
        <f>IF(ISBLANK(#REF!),"",IF(#REF!&lt;850000,"J2","J1"))</f>
        <v>#REF!</v>
      </c>
    </row>
    <row r="227" spans="5:5" ht="14.25" customHeight="1" x14ac:dyDescent="0.25">
      <c r="E227" s="18" t="e">
        <f>IF(ISBLANK(#REF!),"",IF(#REF!&lt;850000,"J2","J1"))</f>
        <v>#REF!</v>
      </c>
    </row>
    <row r="228" spans="5:5" ht="14.25" customHeight="1" x14ac:dyDescent="0.25">
      <c r="E228" s="18" t="e">
        <f>IF(ISBLANK(#REF!),"",IF(#REF!&lt;850000,"J2","J1"))</f>
        <v>#REF!</v>
      </c>
    </row>
    <row r="229" spans="5:5" ht="14.25" customHeight="1" x14ac:dyDescent="0.25">
      <c r="E229" s="18" t="e">
        <f>IF(ISBLANK(#REF!),"",IF(#REF!&lt;850000,"J2","J1"))</f>
        <v>#REF!</v>
      </c>
    </row>
    <row r="230" spans="5:5" ht="14.25" customHeight="1" x14ac:dyDescent="0.25">
      <c r="E230" s="18" t="e">
        <f>IF(ISBLANK(#REF!),"",IF(#REF!&lt;850000,"J2","J1"))</f>
        <v>#REF!</v>
      </c>
    </row>
    <row r="231" spans="5:5" ht="14.25" customHeight="1" x14ac:dyDescent="0.25">
      <c r="E231" s="18" t="e">
        <f>IF(ISBLANK(#REF!),"",IF(#REF!&lt;850000,"J2","J1"))</f>
        <v>#REF!</v>
      </c>
    </row>
    <row r="232" spans="5:5" ht="14.25" customHeight="1" x14ac:dyDescent="0.25">
      <c r="E232" s="18" t="e">
        <f>IF(ISBLANK(#REF!),"",IF(#REF!&lt;850000,"J2","J1"))</f>
        <v>#REF!</v>
      </c>
    </row>
    <row r="233" spans="5:5" ht="14.25" customHeight="1" x14ac:dyDescent="0.25">
      <c r="E233" s="18" t="e">
        <f>IF(ISBLANK(#REF!),"",IF(#REF!&lt;850000,"J2","J1"))</f>
        <v>#REF!</v>
      </c>
    </row>
    <row r="234" spans="5:5" ht="14.25" customHeight="1" x14ac:dyDescent="0.25">
      <c r="E234" s="18" t="e">
        <f>IF(ISBLANK(#REF!),"",IF(#REF!&lt;850000,"J2","J1"))</f>
        <v>#REF!</v>
      </c>
    </row>
    <row r="235" spans="5:5" ht="14.25" customHeight="1" x14ac:dyDescent="0.25">
      <c r="E235" s="18" t="e">
        <f>IF(ISBLANK(#REF!),"",IF(#REF!&lt;850000,"J2","J1"))</f>
        <v>#REF!</v>
      </c>
    </row>
    <row r="236" spans="5:5" ht="14.25" customHeight="1" x14ac:dyDescent="0.25">
      <c r="E236" s="18" t="e">
        <f>IF(ISBLANK(#REF!),"",IF(#REF!&lt;850000,"J2","J1"))</f>
        <v>#REF!</v>
      </c>
    </row>
    <row r="237" spans="5:5" ht="14.25" customHeight="1" x14ac:dyDescent="0.25">
      <c r="E237" s="18" t="e">
        <f>IF(ISBLANK(#REF!),"",IF(#REF!&lt;850000,"J2","J1"))</f>
        <v>#REF!</v>
      </c>
    </row>
    <row r="238" spans="5:5" ht="14.25" customHeight="1" x14ac:dyDescent="0.25">
      <c r="E238" s="18" t="e">
        <f>IF(ISBLANK(#REF!),"",IF(#REF!&lt;850000,"J2","J1"))</f>
        <v>#REF!</v>
      </c>
    </row>
    <row r="239" spans="5:5" ht="14.25" customHeight="1" x14ac:dyDescent="0.25">
      <c r="E239" s="18" t="e">
        <f>IF(ISBLANK(#REF!),"",IF(#REF!&lt;850000,"J2","J1"))</f>
        <v>#REF!</v>
      </c>
    </row>
    <row r="240" spans="5:5" ht="14.25" customHeight="1" x14ac:dyDescent="0.25">
      <c r="E240" s="18" t="e">
        <f>IF(ISBLANK(#REF!),"",IF(#REF!&lt;850000,"J2","J1"))</f>
        <v>#REF!</v>
      </c>
    </row>
    <row r="241" spans="5:5" ht="14.25" customHeight="1" x14ac:dyDescent="0.25">
      <c r="E241" s="18" t="e">
        <f>IF(ISBLANK(#REF!),"",IF(#REF!&lt;850000,"J2","J1"))</f>
        <v>#REF!</v>
      </c>
    </row>
    <row r="242" spans="5:5" ht="14.25" customHeight="1" x14ac:dyDescent="0.25">
      <c r="E242" s="18" t="e">
        <f>IF(ISBLANK(#REF!),"",IF(#REF!&lt;850000,"J2","J1"))</f>
        <v>#REF!</v>
      </c>
    </row>
    <row r="243" spans="5:5" ht="14.25" customHeight="1" x14ac:dyDescent="0.25">
      <c r="E243" s="18" t="e">
        <f>IF(ISBLANK(#REF!),"",IF(#REF!&lt;850000,"J2","J1"))</f>
        <v>#REF!</v>
      </c>
    </row>
    <row r="244" spans="5:5" ht="14.25" customHeight="1" x14ac:dyDescent="0.25">
      <c r="E244" s="18" t="e">
        <f>IF(ISBLANK(#REF!),"",IF(#REF!&lt;850000,"J2","J1"))</f>
        <v>#REF!</v>
      </c>
    </row>
    <row r="245" spans="5:5" ht="14.25" customHeight="1" x14ac:dyDescent="0.25">
      <c r="E245" s="18" t="e">
        <f>IF(ISBLANK(#REF!),"",IF(#REF!&lt;850000,"J2","J1"))</f>
        <v>#REF!</v>
      </c>
    </row>
    <row r="246" spans="5:5" ht="14.25" customHeight="1" x14ac:dyDescent="0.25">
      <c r="E246" s="18" t="e">
        <f>IF(ISBLANK(#REF!),"",IF(#REF!&lt;850000,"J2","J1"))</f>
        <v>#REF!</v>
      </c>
    </row>
    <row r="247" spans="5:5" ht="14.25" customHeight="1" x14ac:dyDescent="0.25">
      <c r="E247" s="18" t="e">
        <f>IF(ISBLANK(#REF!),"",IF(#REF!&lt;850000,"J2","J1"))</f>
        <v>#REF!</v>
      </c>
    </row>
    <row r="248" spans="5:5" ht="14.25" customHeight="1" x14ac:dyDescent="0.25">
      <c r="E248" s="18" t="e">
        <f>IF(ISBLANK(#REF!),"",IF(#REF!&lt;850000,"J2","J1"))</f>
        <v>#REF!</v>
      </c>
    </row>
    <row r="249" spans="5:5" ht="14.25" customHeight="1" x14ac:dyDescent="0.25">
      <c r="E249" s="18" t="e">
        <f>IF(ISBLANK(#REF!),"",IF(#REF!&lt;850000,"J2","J1"))</f>
        <v>#REF!</v>
      </c>
    </row>
    <row r="250" spans="5:5" ht="14.25" customHeight="1" x14ac:dyDescent="0.25">
      <c r="E250" s="18" t="e">
        <f>IF(ISBLANK(#REF!),"",IF(#REF!&lt;850000,"J2","J1"))</f>
        <v>#REF!</v>
      </c>
    </row>
    <row r="251" spans="5:5" ht="14.25" customHeight="1" x14ac:dyDescent="0.25">
      <c r="E251" s="18" t="e">
        <f>IF(ISBLANK(#REF!),"",IF(#REF!&lt;850000,"J2","J1"))</f>
        <v>#REF!</v>
      </c>
    </row>
    <row r="252" spans="5:5" ht="14.25" customHeight="1" x14ac:dyDescent="0.25">
      <c r="E252" s="18" t="e">
        <f>IF(ISBLANK(#REF!),"",IF(#REF!&lt;850000,"J2","J1"))</f>
        <v>#REF!</v>
      </c>
    </row>
    <row r="253" spans="5:5" ht="14.25" customHeight="1" x14ac:dyDescent="0.25">
      <c r="E253" s="18" t="e">
        <f>IF(ISBLANK(#REF!),"",IF(#REF!&lt;850000,"J2","J1"))</f>
        <v>#REF!</v>
      </c>
    </row>
    <row r="254" spans="5:5" ht="14.25" customHeight="1" x14ac:dyDescent="0.25">
      <c r="E254" s="18" t="e">
        <f>IF(ISBLANK(#REF!),"",IF(#REF!&lt;850000,"J2","J1"))</f>
        <v>#REF!</v>
      </c>
    </row>
    <row r="255" spans="5:5" ht="14.25" customHeight="1" x14ac:dyDescent="0.25">
      <c r="E255" s="18" t="e">
        <f>IF(ISBLANK(#REF!),"",IF(#REF!&lt;850000,"J2","J1"))</f>
        <v>#REF!</v>
      </c>
    </row>
    <row r="256" spans="5:5" ht="14.25" customHeight="1" x14ac:dyDescent="0.25">
      <c r="E256" s="18" t="e">
        <f>IF(ISBLANK(#REF!),"",IF(#REF!&lt;850000,"J2","J1"))</f>
        <v>#REF!</v>
      </c>
    </row>
    <row r="257" spans="5:5" ht="14.25" customHeight="1" x14ac:dyDescent="0.25">
      <c r="E257" s="18" t="e">
        <f>IF(ISBLANK(#REF!),"",IF(#REF!&lt;850000,"J2","J1"))</f>
        <v>#REF!</v>
      </c>
    </row>
    <row r="258" spans="5:5" ht="14.25" customHeight="1" x14ac:dyDescent="0.25">
      <c r="E258" s="18" t="e">
        <f>IF(ISBLANK(#REF!),"",IF(#REF!&lt;850000,"J2","J1"))</f>
        <v>#REF!</v>
      </c>
    </row>
    <row r="259" spans="5:5" ht="14.25" customHeight="1" x14ac:dyDescent="0.25">
      <c r="E259" s="18" t="e">
        <f>IF(ISBLANK(#REF!),"",IF(#REF!&lt;850000,"J2","J1"))</f>
        <v>#REF!</v>
      </c>
    </row>
    <row r="260" spans="5:5" ht="14.25" customHeight="1" x14ac:dyDescent="0.25">
      <c r="E260" s="18" t="e">
        <f>IF(ISBLANK(#REF!),"",IF(#REF!&lt;850000,"J2","J1"))</f>
        <v>#REF!</v>
      </c>
    </row>
    <row r="261" spans="5:5" ht="14.25" customHeight="1" x14ac:dyDescent="0.25">
      <c r="E261" s="18" t="e">
        <f>IF(ISBLANK(#REF!),"",IF(#REF!&lt;850000,"J2","J1"))</f>
        <v>#REF!</v>
      </c>
    </row>
    <row r="262" spans="5:5" ht="14.25" customHeight="1" x14ac:dyDescent="0.25">
      <c r="E262" s="18" t="e">
        <f>IF(ISBLANK(#REF!),"",IF(#REF!&lt;850000,"J2","J1"))</f>
        <v>#REF!</v>
      </c>
    </row>
    <row r="263" spans="5:5" ht="14.25" customHeight="1" x14ac:dyDescent="0.25">
      <c r="E263" s="18" t="e">
        <f>IF(ISBLANK(#REF!),"",IF(#REF!&lt;850000,"J2","J1"))</f>
        <v>#REF!</v>
      </c>
    </row>
    <row r="264" spans="5:5" ht="14.25" customHeight="1" x14ac:dyDescent="0.25">
      <c r="E264" s="18" t="e">
        <f>IF(ISBLANK(#REF!),"",IF(#REF!&lt;850000,"J2","J1"))</f>
        <v>#REF!</v>
      </c>
    </row>
    <row r="265" spans="5:5" ht="14.25" customHeight="1" x14ac:dyDescent="0.25">
      <c r="E265" s="18" t="e">
        <f>IF(ISBLANK(#REF!),"",IF(#REF!&lt;850000,"J2","J1"))</f>
        <v>#REF!</v>
      </c>
    </row>
    <row r="266" spans="5:5" ht="14.25" customHeight="1" x14ac:dyDescent="0.25">
      <c r="E266" s="18" t="e">
        <f>IF(ISBLANK(#REF!),"",IF(#REF!&lt;850000,"J2","J1"))</f>
        <v>#REF!</v>
      </c>
    </row>
    <row r="267" spans="5:5" ht="14.25" customHeight="1" x14ac:dyDescent="0.25">
      <c r="E267" s="18" t="e">
        <f>IF(ISBLANK(#REF!),"",IF(#REF!&lt;850000,"J2","J1"))</f>
        <v>#REF!</v>
      </c>
    </row>
    <row r="268" spans="5:5" ht="14.25" customHeight="1" x14ac:dyDescent="0.25">
      <c r="E268" s="18" t="e">
        <f>IF(ISBLANK(#REF!),"",IF(#REF!&lt;850000,"J2","J1"))</f>
        <v>#REF!</v>
      </c>
    </row>
    <row r="269" spans="5:5" ht="14.25" customHeight="1" x14ac:dyDescent="0.25">
      <c r="E269" s="18" t="e">
        <f>IF(ISBLANK(#REF!),"",IF(#REF!&lt;850000,"J2","J1"))</f>
        <v>#REF!</v>
      </c>
    </row>
    <row r="270" spans="5:5" ht="14.25" customHeight="1" x14ac:dyDescent="0.25">
      <c r="E270" s="18" t="e">
        <f>IF(ISBLANK(#REF!),"",IF(#REF!&lt;850000,"J2","J1"))</f>
        <v>#REF!</v>
      </c>
    </row>
    <row r="271" spans="5:5" ht="14.25" customHeight="1" x14ac:dyDescent="0.25">
      <c r="E271" s="18" t="e">
        <f>IF(ISBLANK(#REF!),"",IF(#REF!&lt;850000,"J2","J1"))</f>
        <v>#REF!</v>
      </c>
    </row>
    <row r="272" spans="5:5" ht="14.25" customHeight="1" x14ac:dyDescent="0.25">
      <c r="E272" s="18" t="e">
        <f>IF(ISBLANK(#REF!),"",IF(#REF!&lt;850000,"J2","J1"))</f>
        <v>#REF!</v>
      </c>
    </row>
    <row r="273" spans="5:5" ht="14.25" customHeight="1" x14ac:dyDescent="0.25">
      <c r="E273" s="18" t="e">
        <f>IF(ISBLANK(#REF!),"",IF(#REF!&lt;850000,"J2","J1"))</f>
        <v>#REF!</v>
      </c>
    </row>
    <row r="274" spans="5:5" ht="14.25" customHeight="1" x14ac:dyDescent="0.25">
      <c r="E274" s="18" t="e">
        <f>IF(ISBLANK(#REF!),"",IF(#REF!&lt;850000,"J2","J1"))</f>
        <v>#REF!</v>
      </c>
    </row>
    <row r="275" spans="5:5" ht="14.25" customHeight="1" x14ac:dyDescent="0.25">
      <c r="E275" s="18" t="e">
        <f>IF(ISBLANK(#REF!),"",IF(#REF!&lt;850000,"J2","J1"))</f>
        <v>#REF!</v>
      </c>
    </row>
    <row r="276" spans="5:5" ht="14.25" customHeight="1" x14ac:dyDescent="0.25">
      <c r="E276" s="18" t="e">
        <f>IF(ISBLANK(#REF!),"",IF(#REF!&lt;850000,"J2","J1"))</f>
        <v>#REF!</v>
      </c>
    </row>
    <row r="277" spans="5:5" ht="14.25" customHeight="1" x14ac:dyDescent="0.25">
      <c r="E277" s="18" t="e">
        <f>IF(ISBLANK(#REF!),"",IF(#REF!&lt;850000,"J2","J1"))</f>
        <v>#REF!</v>
      </c>
    </row>
    <row r="278" spans="5:5" ht="14.25" customHeight="1" x14ac:dyDescent="0.25">
      <c r="E278" s="18" t="e">
        <f>IF(ISBLANK(#REF!),"",IF(#REF!&lt;850000,"J2","J1"))</f>
        <v>#REF!</v>
      </c>
    </row>
    <row r="279" spans="5:5" ht="14.25" customHeight="1" x14ac:dyDescent="0.25">
      <c r="E279" s="18" t="e">
        <f>IF(ISBLANK(#REF!),"",IF(#REF!&lt;850000,"J2","J1"))</f>
        <v>#REF!</v>
      </c>
    </row>
    <row r="280" spans="5:5" ht="14.25" customHeight="1" x14ac:dyDescent="0.25">
      <c r="E280" s="18" t="e">
        <f>IF(ISBLANK(#REF!),"",IF(#REF!&lt;850000,"J2","J1"))</f>
        <v>#REF!</v>
      </c>
    </row>
    <row r="281" spans="5:5" ht="14.25" customHeight="1" x14ac:dyDescent="0.25">
      <c r="E281" s="18" t="e">
        <f>IF(ISBLANK(#REF!),"",IF(#REF!&lt;850000,"J2","J1"))</f>
        <v>#REF!</v>
      </c>
    </row>
    <row r="282" spans="5:5" ht="14.25" customHeight="1" x14ac:dyDescent="0.25">
      <c r="E282" s="18" t="e">
        <f>IF(ISBLANK(#REF!),"",IF(#REF!&lt;850000,"J2","J1"))</f>
        <v>#REF!</v>
      </c>
    </row>
    <row r="283" spans="5:5" ht="14.25" customHeight="1" x14ac:dyDescent="0.25">
      <c r="E283" s="18" t="e">
        <f>IF(ISBLANK(#REF!),"",IF(#REF!&lt;850000,"J2","J1"))</f>
        <v>#REF!</v>
      </c>
    </row>
    <row r="284" spans="5:5" ht="14.25" customHeight="1" x14ac:dyDescent="0.25">
      <c r="E284" s="18" t="e">
        <f>IF(ISBLANK(#REF!),"",IF(#REF!&lt;850000,"J2","J1"))</f>
        <v>#REF!</v>
      </c>
    </row>
    <row r="285" spans="5:5" ht="14.25" customHeight="1" x14ac:dyDescent="0.25">
      <c r="E285" s="18" t="e">
        <f>IF(ISBLANK(#REF!),"",IF(#REF!&lt;850000,"J2","J1"))</f>
        <v>#REF!</v>
      </c>
    </row>
    <row r="286" spans="5:5" ht="14.25" customHeight="1" x14ac:dyDescent="0.25">
      <c r="E286" s="18" t="e">
        <f>IF(ISBLANK(#REF!),"",IF(#REF!&lt;850000,"J2","J1"))</f>
        <v>#REF!</v>
      </c>
    </row>
    <row r="287" spans="5:5" ht="14.25" customHeight="1" x14ac:dyDescent="0.25">
      <c r="E287" s="18" t="e">
        <f>IF(ISBLANK(#REF!),"",IF(#REF!&lt;850000,"J2","J1"))</f>
        <v>#REF!</v>
      </c>
    </row>
    <row r="288" spans="5:5" ht="14.25" customHeight="1" x14ac:dyDescent="0.25">
      <c r="E288" s="18" t="e">
        <f>IF(ISBLANK(#REF!),"",IF(#REF!&lt;850000,"J2","J1"))</f>
        <v>#REF!</v>
      </c>
    </row>
    <row r="289" spans="5:5" ht="14.25" customHeight="1" x14ac:dyDescent="0.25">
      <c r="E289" s="18" t="e">
        <f>IF(ISBLANK(#REF!),"",IF(#REF!&lt;850000,"J2","J1"))</f>
        <v>#REF!</v>
      </c>
    </row>
    <row r="290" spans="5:5" ht="14.25" customHeight="1" x14ac:dyDescent="0.25">
      <c r="E290" s="18" t="e">
        <f>IF(ISBLANK(#REF!),"",IF(#REF!&lt;850000,"J2","J1"))</f>
        <v>#REF!</v>
      </c>
    </row>
    <row r="291" spans="5:5" ht="14.25" customHeight="1" x14ac:dyDescent="0.25">
      <c r="E291" s="18" t="e">
        <f>IF(ISBLANK(#REF!),"",IF(#REF!&lt;850000,"J2","J1"))</f>
        <v>#REF!</v>
      </c>
    </row>
    <row r="292" spans="5:5" ht="14.25" customHeight="1" x14ac:dyDescent="0.25">
      <c r="E292" s="18" t="e">
        <f>IF(ISBLANK(#REF!),"",IF(#REF!&lt;850000,"J2","J1"))</f>
        <v>#REF!</v>
      </c>
    </row>
    <row r="293" spans="5:5" ht="14.25" customHeight="1" x14ac:dyDescent="0.25">
      <c r="E293" s="18" t="e">
        <f>IF(ISBLANK(#REF!),"",IF(#REF!&lt;850000,"J2","J1"))</f>
        <v>#REF!</v>
      </c>
    </row>
    <row r="294" spans="5:5" ht="14.25" customHeight="1" x14ac:dyDescent="0.25">
      <c r="E294" s="18" t="e">
        <f>IF(ISBLANK(#REF!),"",IF(#REF!&lt;850000,"J2","J1"))</f>
        <v>#REF!</v>
      </c>
    </row>
    <row r="295" spans="5:5" ht="14.25" customHeight="1" x14ac:dyDescent="0.25">
      <c r="E295" s="18" t="e">
        <f>IF(ISBLANK(#REF!),"",IF(#REF!&lt;850000,"J2","J1"))</f>
        <v>#REF!</v>
      </c>
    </row>
    <row r="296" spans="5:5" ht="14.25" customHeight="1" x14ac:dyDescent="0.25">
      <c r="E296" s="18" t="e">
        <f>IF(ISBLANK(#REF!),"",IF(#REF!&lt;850000,"J2","J1"))</f>
        <v>#REF!</v>
      </c>
    </row>
    <row r="297" spans="5:5" ht="14.25" customHeight="1" x14ac:dyDescent="0.25">
      <c r="E297" s="18" t="e">
        <f>IF(ISBLANK(#REF!),"",IF(#REF!&lt;850000,"J2","J1"))</f>
        <v>#REF!</v>
      </c>
    </row>
    <row r="298" spans="5:5" ht="14.25" customHeight="1" x14ac:dyDescent="0.25">
      <c r="E298" s="18" t="e">
        <f>IF(ISBLANK(#REF!),"",IF(#REF!&lt;850000,"J2","J1"))</f>
        <v>#REF!</v>
      </c>
    </row>
    <row r="299" spans="5:5" ht="14.25" customHeight="1" x14ac:dyDescent="0.25">
      <c r="E299" s="18" t="e">
        <f>IF(ISBLANK(#REF!),"",IF(#REF!&lt;850000,"J2","J1"))</f>
        <v>#REF!</v>
      </c>
    </row>
    <row r="300" spans="5:5" ht="14.25" customHeight="1" x14ac:dyDescent="0.25">
      <c r="E300" s="18" t="e">
        <f>IF(ISBLANK(#REF!),"",IF(#REF!&lt;850000,"J2","J1"))</f>
        <v>#REF!</v>
      </c>
    </row>
    <row r="301" spans="5:5" ht="14.25" customHeight="1" x14ac:dyDescent="0.25">
      <c r="E301" s="18" t="e">
        <f>IF(ISBLANK(#REF!),"",IF(#REF!&lt;850000,"J2","J1"))</f>
        <v>#REF!</v>
      </c>
    </row>
    <row r="302" spans="5:5" ht="14.25" customHeight="1" x14ac:dyDescent="0.25">
      <c r="E302" s="18" t="e">
        <f>IF(ISBLANK(#REF!),"",IF(#REF!&lt;850000,"J2","J1"))</f>
        <v>#REF!</v>
      </c>
    </row>
    <row r="303" spans="5:5" ht="14.25" customHeight="1" x14ac:dyDescent="0.25">
      <c r="E303" s="18" t="e">
        <f>IF(ISBLANK(#REF!),"",IF(#REF!&lt;850000,"J2","J1"))</f>
        <v>#REF!</v>
      </c>
    </row>
    <row r="304" spans="5:5" ht="14.25" customHeight="1" x14ac:dyDescent="0.25">
      <c r="E304" s="18" t="e">
        <f>IF(ISBLANK(#REF!),"",IF(#REF!&lt;850000,"J2","J1"))</f>
        <v>#REF!</v>
      </c>
    </row>
    <row r="305" spans="5:5" ht="14.25" customHeight="1" x14ac:dyDescent="0.25">
      <c r="E305" s="18" t="e">
        <f>IF(ISBLANK(#REF!),"",IF(#REF!&lt;850000,"J2","J1"))</f>
        <v>#REF!</v>
      </c>
    </row>
    <row r="306" spans="5:5" ht="14.25" customHeight="1" x14ac:dyDescent="0.25">
      <c r="E306" s="18" t="e">
        <f>IF(ISBLANK(#REF!),"",IF(#REF!&lt;850000,"J2","J1"))</f>
        <v>#REF!</v>
      </c>
    </row>
    <row r="307" spans="5:5" ht="14.25" customHeight="1" x14ac:dyDescent="0.25">
      <c r="E307" s="18" t="e">
        <f>IF(ISBLANK(#REF!),"",IF(#REF!&lt;850000,"J2","J1"))</f>
        <v>#REF!</v>
      </c>
    </row>
    <row r="308" spans="5:5" ht="14.25" customHeight="1" x14ac:dyDescent="0.25">
      <c r="E308" s="18" t="e">
        <f>IF(ISBLANK(#REF!),"",IF(#REF!&lt;850000,"J2","J1"))</f>
        <v>#REF!</v>
      </c>
    </row>
    <row r="309" spans="5:5" ht="14.25" customHeight="1" x14ac:dyDescent="0.25">
      <c r="E309" s="18" t="e">
        <f>IF(ISBLANK(#REF!),"",IF(#REF!&lt;850000,"J2","J1"))</f>
        <v>#REF!</v>
      </c>
    </row>
    <row r="310" spans="5:5" ht="14.25" customHeight="1" x14ac:dyDescent="0.25">
      <c r="E310" s="18" t="e">
        <f>IF(ISBLANK(#REF!),"",IF(#REF!&lt;850000,"J2","J1"))</f>
        <v>#REF!</v>
      </c>
    </row>
    <row r="311" spans="5:5" ht="14.25" customHeight="1" x14ac:dyDescent="0.25">
      <c r="E311" s="18" t="e">
        <f>IF(ISBLANK(#REF!),"",IF(#REF!&lt;850000,"J2","J1"))</f>
        <v>#REF!</v>
      </c>
    </row>
    <row r="312" spans="5:5" ht="14.25" customHeight="1" x14ac:dyDescent="0.25">
      <c r="E312" s="18" t="e">
        <f>IF(ISBLANK(#REF!),"",IF(#REF!&lt;850000,"J2","J1"))</f>
        <v>#REF!</v>
      </c>
    </row>
    <row r="313" spans="5:5" ht="14.25" customHeight="1" x14ac:dyDescent="0.25">
      <c r="E313" s="18" t="e">
        <f>IF(ISBLANK(#REF!),"",IF(#REF!&lt;850000,"J2","J1"))</f>
        <v>#REF!</v>
      </c>
    </row>
    <row r="314" spans="5:5" ht="14.25" customHeight="1" x14ac:dyDescent="0.25">
      <c r="E314" s="18" t="e">
        <f>IF(ISBLANK(#REF!),"",IF(#REF!&lt;850000,"J2","J1"))</f>
        <v>#REF!</v>
      </c>
    </row>
    <row r="315" spans="5:5" ht="14.25" customHeight="1" x14ac:dyDescent="0.25">
      <c r="E315" s="18" t="e">
        <f>IF(ISBLANK(#REF!),"",IF(#REF!&lt;850000,"J2","J1"))</f>
        <v>#REF!</v>
      </c>
    </row>
    <row r="316" spans="5:5" ht="14.25" customHeight="1" x14ac:dyDescent="0.25">
      <c r="E316" s="18" t="e">
        <f>IF(ISBLANK(#REF!),"",IF(#REF!&lt;850000,"J2","J1"))</f>
        <v>#REF!</v>
      </c>
    </row>
    <row r="317" spans="5:5" ht="14.25" customHeight="1" x14ac:dyDescent="0.25">
      <c r="E317" s="18" t="e">
        <f>IF(ISBLANK(#REF!),"",IF(#REF!&lt;850000,"J2","J1"))</f>
        <v>#REF!</v>
      </c>
    </row>
    <row r="318" spans="5:5" ht="14.25" customHeight="1" x14ac:dyDescent="0.25">
      <c r="E318" s="18" t="e">
        <f>IF(ISBLANK(#REF!),"",IF(#REF!&lt;850000,"J2","J1"))</f>
        <v>#REF!</v>
      </c>
    </row>
    <row r="319" spans="5:5" ht="14.25" customHeight="1" x14ac:dyDescent="0.25">
      <c r="E319" s="18" t="e">
        <f>IF(ISBLANK(#REF!),"",IF(#REF!&lt;850000,"J2","J1"))</f>
        <v>#REF!</v>
      </c>
    </row>
    <row r="320" spans="5:5" ht="14.25" customHeight="1" x14ac:dyDescent="0.25">
      <c r="E320" s="18" t="e">
        <f>IF(ISBLANK(#REF!),"",IF(#REF!&lt;850000,"J2","J1"))</f>
        <v>#REF!</v>
      </c>
    </row>
    <row r="321" spans="5:5" ht="14.25" customHeight="1" x14ac:dyDescent="0.25">
      <c r="E321" s="18" t="e">
        <f>IF(ISBLANK(#REF!),"",IF(#REF!&lt;850000,"J2","J1"))</f>
        <v>#REF!</v>
      </c>
    </row>
    <row r="322" spans="5:5" ht="14.25" customHeight="1" x14ac:dyDescent="0.25">
      <c r="E322" s="18" t="e">
        <f>IF(ISBLANK(#REF!),"",IF(#REF!&lt;850000,"J2","J1"))</f>
        <v>#REF!</v>
      </c>
    </row>
    <row r="323" spans="5:5" x14ac:dyDescent="0.25">
      <c r="E323" s="18" t="e">
        <f>IF(ISBLANK(#REF!),"",IF(#REF!&lt;850000,"J2","J1"))</f>
        <v>#REF!</v>
      </c>
    </row>
    <row r="324" spans="5:5" x14ac:dyDescent="0.25">
      <c r="E324" s="18" t="e">
        <f>IF(ISBLANK(#REF!),"",IF(#REF!&lt;850000,"J2","J1"))</f>
        <v>#REF!</v>
      </c>
    </row>
    <row r="325" spans="5:5" x14ac:dyDescent="0.25">
      <c r="E325" s="18" t="e">
        <f>IF(ISBLANK(#REF!),"",IF(#REF!&lt;850000,"J2","J1"))</f>
        <v>#REF!</v>
      </c>
    </row>
    <row r="326" spans="5:5" x14ac:dyDescent="0.25">
      <c r="E326" s="18" t="e">
        <f>IF(ISBLANK(#REF!),"",IF(#REF!&lt;850000,"J2","J1"))</f>
        <v>#REF!</v>
      </c>
    </row>
    <row r="327" spans="5:5" x14ac:dyDescent="0.25">
      <c r="E327" s="18" t="e">
        <f>IF(ISBLANK(#REF!),"",IF(#REF!&lt;850000,"J2","J1"))</f>
        <v>#REF!</v>
      </c>
    </row>
    <row r="328" spans="5:5" x14ac:dyDescent="0.25">
      <c r="E328" s="18" t="e">
        <f>IF(ISBLANK(#REF!),"",IF(#REF!&lt;850000,"J2","J1"))</f>
        <v>#REF!</v>
      </c>
    </row>
    <row r="329" spans="5:5" x14ac:dyDescent="0.25">
      <c r="E329" s="18" t="e">
        <f>IF(ISBLANK(#REF!),"",IF(#REF!&lt;850000,"J2","J1"))</f>
        <v>#REF!</v>
      </c>
    </row>
    <row r="330" spans="5:5" x14ac:dyDescent="0.25">
      <c r="E330" s="18" t="e">
        <f>IF(ISBLANK(#REF!),"",IF(#REF!&lt;850000,"J2","J1"))</f>
        <v>#REF!</v>
      </c>
    </row>
    <row r="331" spans="5:5" x14ac:dyDescent="0.25">
      <c r="E331" s="18" t="e">
        <f>IF(ISBLANK(#REF!),"",IF(#REF!&lt;850000,"J2","J1"))</f>
        <v>#REF!</v>
      </c>
    </row>
    <row r="332" spans="5:5" x14ac:dyDescent="0.25">
      <c r="E332" s="18" t="e">
        <f>IF(ISBLANK(#REF!),"",IF(#REF!&lt;850000,"J2","J1"))</f>
        <v>#REF!</v>
      </c>
    </row>
    <row r="333" spans="5:5" x14ac:dyDescent="0.25">
      <c r="E333" s="18" t="e">
        <f>IF(ISBLANK(#REF!),"",IF(#REF!&lt;850000,"J2","J1"))</f>
        <v>#REF!</v>
      </c>
    </row>
    <row r="334" spans="5:5" x14ac:dyDescent="0.25">
      <c r="E334" s="18" t="e">
        <f>IF(ISBLANK(#REF!),"",IF(#REF!&lt;850000,"J2","J1"))</f>
        <v>#REF!</v>
      </c>
    </row>
    <row r="335" spans="5:5" x14ac:dyDescent="0.25">
      <c r="E335" s="18" t="e">
        <f>IF(ISBLANK(#REF!),"",IF(#REF!&lt;850000,"J2","J1"))</f>
        <v>#REF!</v>
      </c>
    </row>
    <row r="336" spans="5:5" x14ac:dyDescent="0.25">
      <c r="E336" s="18" t="e">
        <f>IF(ISBLANK(#REF!),"",IF(#REF!&lt;850000,"J2","J1"))</f>
        <v>#REF!</v>
      </c>
    </row>
    <row r="337" spans="5:5" x14ac:dyDescent="0.25">
      <c r="E337" s="18" t="e">
        <f>IF(ISBLANK(#REF!),"",IF(#REF!&lt;850000,"J2","J1"))</f>
        <v>#REF!</v>
      </c>
    </row>
    <row r="338" spans="5:5" x14ac:dyDescent="0.25">
      <c r="E338" s="18" t="e">
        <f>IF(ISBLANK(#REF!),"",IF(#REF!&lt;850000,"J2","J1"))</f>
        <v>#REF!</v>
      </c>
    </row>
    <row r="339" spans="5:5" x14ac:dyDescent="0.25">
      <c r="E339" s="18" t="e">
        <f>IF(ISBLANK(#REF!),"",IF(#REF!&lt;850000,"J2","J1"))</f>
        <v>#REF!</v>
      </c>
    </row>
    <row r="340" spans="5:5" x14ac:dyDescent="0.25">
      <c r="E340" s="18" t="e">
        <f>IF(ISBLANK(#REF!),"",IF(#REF!&lt;850000,"J2","J1"))</f>
        <v>#REF!</v>
      </c>
    </row>
    <row r="341" spans="5:5" x14ac:dyDescent="0.25">
      <c r="E341" s="18" t="e">
        <f>IF(ISBLANK(#REF!),"",IF(#REF!&lt;850000,"J2","J1"))</f>
        <v>#REF!</v>
      </c>
    </row>
    <row r="342" spans="5:5" x14ac:dyDescent="0.25">
      <c r="E342" s="18" t="e">
        <f>IF(ISBLANK(#REF!),"",IF(#REF!&lt;850000,"J2","J1"))</f>
        <v>#REF!</v>
      </c>
    </row>
    <row r="343" spans="5:5" x14ac:dyDescent="0.25">
      <c r="E343" s="18" t="e">
        <f>IF(ISBLANK(#REF!),"",IF(#REF!&lt;850000,"J2","J1"))</f>
        <v>#REF!</v>
      </c>
    </row>
    <row r="344" spans="5:5" x14ac:dyDescent="0.25">
      <c r="E344" s="18" t="e">
        <f>IF(ISBLANK(#REF!),"",IF(#REF!&lt;850000,"J2","J1"))</f>
        <v>#REF!</v>
      </c>
    </row>
    <row r="345" spans="5:5" x14ac:dyDescent="0.25">
      <c r="E345" s="18" t="e">
        <f>IF(ISBLANK(#REF!),"",IF(#REF!&lt;850000,"J2","J1"))</f>
        <v>#REF!</v>
      </c>
    </row>
    <row r="346" spans="5:5" x14ac:dyDescent="0.25">
      <c r="E346" s="18" t="e">
        <f>IF(ISBLANK(#REF!),"",IF(#REF!&lt;850000,"J2","J1"))</f>
        <v>#REF!</v>
      </c>
    </row>
    <row r="347" spans="5:5" x14ac:dyDescent="0.25">
      <c r="E347" s="18" t="e">
        <f>IF(ISBLANK(#REF!),"",IF(#REF!&lt;850000,"J2","J1"))</f>
        <v>#REF!</v>
      </c>
    </row>
    <row r="348" spans="5:5" x14ac:dyDescent="0.25">
      <c r="E348" s="18" t="e">
        <f>IF(ISBLANK(#REF!),"",IF(#REF!&lt;850000,"J2","J1"))</f>
        <v>#REF!</v>
      </c>
    </row>
    <row r="349" spans="5:5" x14ac:dyDescent="0.25">
      <c r="E349" s="18" t="e">
        <f>IF(ISBLANK(#REF!),"",IF(#REF!&lt;850000,"J2","J1"))</f>
        <v>#REF!</v>
      </c>
    </row>
    <row r="350" spans="5:5" x14ac:dyDescent="0.25">
      <c r="E350" s="18" t="e">
        <f>IF(ISBLANK(#REF!),"",IF(#REF!&lt;850000,"J2","J1"))</f>
        <v>#REF!</v>
      </c>
    </row>
    <row r="351" spans="5:5" x14ac:dyDescent="0.25">
      <c r="E351" s="18" t="e">
        <f>IF(ISBLANK(#REF!),"",IF(#REF!&lt;850000,"J2","J1"))</f>
        <v>#REF!</v>
      </c>
    </row>
    <row r="352" spans="5:5" x14ac:dyDescent="0.25">
      <c r="E352" s="18" t="e">
        <f>IF(ISBLANK(#REF!),"",IF(#REF!&lt;850000,"J2","J1"))</f>
        <v>#REF!</v>
      </c>
    </row>
    <row r="353" spans="5:5" x14ac:dyDescent="0.25">
      <c r="E353" s="18" t="e">
        <f>IF(ISBLANK(#REF!),"",IF(#REF!&lt;850000,"J2","J1"))</f>
        <v>#REF!</v>
      </c>
    </row>
    <row r="354" spans="5:5" x14ac:dyDescent="0.25">
      <c r="E354" s="18" t="e">
        <f>IF(ISBLANK(#REF!),"",IF(#REF!&lt;850000,"J2","J1"))</f>
        <v>#REF!</v>
      </c>
    </row>
    <row r="355" spans="5:5" x14ac:dyDescent="0.25">
      <c r="E355" s="18" t="e">
        <f>IF(ISBLANK(#REF!),"",IF(#REF!&lt;850000,"J2","J1"))</f>
        <v>#REF!</v>
      </c>
    </row>
    <row r="356" spans="5:5" x14ac:dyDescent="0.25">
      <c r="E356" s="18" t="e">
        <f>IF(ISBLANK(#REF!),"",IF(#REF!&lt;850000,"J2","J1"))</f>
        <v>#REF!</v>
      </c>
    </row>
    <row r="357" spans="5:5" x14ac:dyDescent="0.25">
      <c r="E357" s="18" t="e">
        <f>IF(ISBLANK(#REF!),"",IF(#REF!&lt;850000,"J2","J1"))</f>
        <v>#REF!</v>
      </c>
    </row>
    <row r="358" spans="5:5" x14ac:dyDescent="0.25">
      <c r="E358" s="18" t="e">
        <f>IF(ISBLANK(#REF!),"",IF(#REF!&lt;850000,"J2","J1"))</f>
        <v>#REF!</v>
      </c>
    </row>
    <row r="359" spans="5:5" x14ac:dyDescent="0.25">
      <c r="E359" s="18" t="e">
        <f>IF(ISBLANK(#REF!),"",IF(#REF!&lt;850000,"J2","J1"))</f>
        <v>#REF!</v>
      </c>
    </row>
    <row r="360" spans="5:5" x14ac:dyDescent="0.25">
      <c r="E360" s="18" t="e">
        <f>IF(ISBLANK(#REF!),"",IF(#REF!&lt;850000,"J2","J1"))</f>
        <v>#REF!</v>
      </c>
    </row>
    <row r="361" spans="5:5" x14ac:dyDescent="0.25">
      <c r="E361" s="18" t="e">
        <f>IF(ISBLANK(#REF!),"",IF(#REF!&lt;850000,"J2","J1"))</f>
        <v>#REF!</v>
      </c>
    </row>
    <row r="362" spans="5:5" x14ac:dyDescent="0.25">
      <c r="E362" s="18" t="e">
        <f>IF(ISBLANK(#REF!),"",IF(#REF!&lt;850000,"J2","J1"))</f>
        <v>#REF!</v>
      </c>
    </row>
    <row r="363" spans="5:5" x14ac:dyDescent="0.25">
      <c r="E363" s="18" t="e">
        <f>IF(ISBLANK(#REF!),"",IF(#REF!&lt;850000,"J2","J1"))</f>
        <v>#REF!</v>
      </c>
    </row>
    <row r="364" spans="5:5" x14ac:dyDescent="0.25">
      <c r="E364" s="18" t="e">
        <f>IF(ISBLANK(#REF!),"",IF(#REF!&lt;850000,"J2","J1"))</f>
        <v>#REF!</v>
      </c>
    </row>
    <row r="365" spans="5:5" x14ac:dyDescent="0.25">
      <c r="E365" s="18" t="e">
        <f>IF(ISBLANK(#REF!),"",IF(#REF!&lt;850000,"J2","J1"))</f>
        <v>#REF!</v>
      </c>
    </row>
    <row r="366" spans="5:5" x14ac:dyDescent="0.25">
      <c r="E366" s="18" t="e">
        <f>IF(ISBLANK(#REF!),"",IF(#REF!&lt;850000,"J2","J1"))</f>
        <v>#REF!</v>
      </c>
    </row>
    <row r="367" spans="5:5" x14ac:dyDescent="0.25">
      <c r="E367" s="18" t="e">
        <f>IF(ISBLANK(#REF!),"",IF(#REF!&lt;850000,"J2","J1"))</f>
        <v>#REF!</v>
      </c>
    </row>
    <row r="368" spans="5:5" x14ac:dyDescent="0.25">
      <c r="E368" s="18" t="e">
        <f>IF(ISBLANK(#REF!),"",IF(#REF!&lt;850000,"J2","J1"))</f>
        <v>#REF!</v>
      </c>
    </row>
    <row r="369" spans="5:5" x14ac:dyDescent="0.25">
      <c r="E369" s="18" t="e">
        <f>IF(ISBLANK(#REF!),"",IF(#REF!&lt;850000,"J2","J1"))</f>
        <v>#REF!</v>
      </c>
    </row>
    <row r="370" spans="5:5" x14ac:dyDescent="0.25">
      <c r="E370" s="18" t="e">
        <f>IF(ISBLANK(#REF!),"",IF(#REF!&lt;850000,"J2","J1"))</f>
        <v>#REF!</v>
      </c>
    </row>
    <row r="371" spans="5:5" x14ac:dyDescent="0.25">
      <c r="E371" s="18" t="e">
        <f>IF(ISBLANK(#REF!),"",IF(#REF!&lt;850000,"J2","J1"))</f>
        <v>#REF!</v>
      </c>
    </row>
    <row r="372" spans="5:5" x14ac:dyDescent="0.25">
      <c r="E372" s="18" t="e">
        <f>IF(ISBLANK(#REF!),"",IF(#REF!&lt;850000,"J2","J1"))</f>
        <v>#REF!</v>
      </c>
    </row>
    <row r="373" spans="5:5" x14ac:dyDescent="0.25">
      <c r="E373" s="18" t="e">
        <f>IF(ISBLANK(#REF!),"",IF(#REF!&lt;850000,"J2","J1"))</f>
        <v>#REF!</v>
      </c>
    </row>
    <row r="374" spans="5:5" x14ac:dyDescent="0.25">
      <c r="E374" s="18" t="e">
        <f>IF(ISBLANK(#REF!),"",IF(#REF!&lt;850000,"J2","J1"))</f>
        <v>#REF!</v>
      </c>
    </row>
    <row r="375" spans="5:5" x14ac:dyDescent="0.25">
      <c r="E375" s="18" t="e">
        <f>IF(ISBLANK(#REF!),"",IF(#REF!&lt;850000,"J2","J1"))</f>
        <v>#REF!</v>
      </c>
    </row>
    <row r="376" spans="5:5" x14ac:dyDescent="0.25">
      <c r="E376" s="18" t="e">
        <f>IF(ISBLANK(#REF!),"",IF(#REF!&lt;850000,"J2","J1"))</f>
        <v>#REF!</v>
      </c>
    </row>
    <row r="377" spans="5:5" x14ac:dyDescent="0.25">
      <c r="E377" s="18" t="e">
        <f>IF(ISBLANK(#REF!),"",IF(#REF!&lt;850000,"J2","J1"))</f>
        <v>#REF!</v>
      </c>
    </row>
    <row r="378" spans="5:5" x14ac:dyDescent="0.25">
      <c r="E378" s="18" t="e">
        <f>IF(ISBLANK(#REF!),"",IF(#REF!&lt;850000,"J2","J1"))</f>
        <v>#REF!</v>
      </c>
    </row>
    <row r="379" spans="5:5" x14ac:dyDescent="0.25">
      <c r="E379" s="18" t="e">
        <f>IF(ISBLANK(#REF!),"",IF(#REF!&lt;850000,"J2","J1"))</f>
        <v>#REF!</v>
      </c>
    </row>
    <row r="380" spans="5:5" x14ac:dyDescent="0.25">
      <c r="E380" s="18" t="e">
        <f>IF(ISBLANK(#REF!),"",IF(#REF!&lt;850000,"J2","J1"))</f>
        <v>#REF!</v>
      </c>
    </row>
    <row r="381" spans="5:5" x14ac:dyDescent="0.25">
      <c r="E381" s="18" t="e">
        <f>IF(ISBLANK(#REF!),"",IF(#REF!&lt;850000,"J2","J1"))</f>
        <v>#REF!</v>
      </c>
    </row>
    <row r="382" spans="5:5" x14ac:dyDescent="0.25">
      <c r="E382" s="18" t="e">
        <f>IF(ISBLANK(#REF!),"",IF(#REF!&lt;850000,"J2","J1"))</f>
        <v>#REF!</v>
      </c>
    </row>
    <row r="383" spans="5:5" x14ac:dyDescent="0.25">
      <c r="E383" s="18" t="e">
        <f>IF(ISBLANK(#REF!),"",IF(#REF!&lt;850000,"J2","J1"))</f>
        <v>#REF!</v>
      </c>
    </row>
    <row r="384" spans="5:5" x14ac:dyDescent="0.25">
      <c r="E384" s="18" t="e">
        <f>IF(ISBLANK(#REF!),"",IF(#REF!&lt;850000,"J2","J1"))</f>
        <v>#REF!</v>
      </c>
    </row>
    <row r="385" spans="5:5" x14ac:dyDescent="0.25">
      <c r="E385" s="18" t="e">
        <f>IF(ISBLANK(#REF!),"",IF(#REF!&lt;850000,"J2","J1"))</f>
        <v>#REF!</v>
      </c>
    </row>
    <row r="386" spans="5:5" x14ac:dyDescent="0.25">
      <c r="E386" s="18" t="e">
        <f>IF(ISBLANK(#REF!),"",IF(#REF!&lt;850000,"J2","J1"))</f>
        <v>#REF!</v>
      </c>
    </row>
    <row r="387" spans="5:5" x14ac:dyDescent="0.25">
      <c r="E387" s="18" t="e">
        <f>IF(ISBLANK(#REF!),"",IF(#REF!&lt;850000,"J2","J1"))</f>
        <v>#REF!</v>
      </c>
    </row>
    <row r="388" spans="5:5" x14ac:dyDescent="0.25">
      <c r="E388" s="18" t="e">
        <f>IF(ISBLANK(#REF!),"",IF(#REF!&lt;850000,"J2","J1"))</f>
        <v>#REF!</v>
      </c>
    </row>
    <row r="389" spans="5:5" x14ac:dyDescent="0.25">
      <c r="E389" s="18" t="e">
        <f>IF(ISBLANK(#REF!),"",IF(#REF!&lt;850000,"J2","J1"))</f>
        <v>#REF!</v>
      </c>
    </row>
    <row r="390" spans="5:5" x14ac:dyDescent="0.25">
      <c r="E390" s="18" t="e">
        <f>IF(ISBLANK(#REF!),"",IF(#REF!&lt;850000,"J2","J1"))</f>
        <v>#REF!</v>
      </c>
    </row>
    <row r="391" spans="5:5" x14ac:dyDescent="0.25">
      <c r="E391" s="18" t="e">
        <f>IF(ISBLANK(#REF!),"",IF(#REF!&lt;850000,"J2","J1"))</f>
        <v>#REF!</v>
      </c>
    </row>
    <row r="392" spans="5:5" x14ac:dyDescent="0.25">
      <c r="E392" s="18" t="e">
        <f>IF(ISBLANK(#REF!),"",IF(#REF!&lt;850000,"J2","J1"))</f>
        <v>#REF!</v>
      </c>
    </row>
    <row r="393" spans="5:5" x14ac:dyDescent="0.25">
      <c r="E393" s="18" t="e">
        <f>IF(ISBLANK(#REF!),"",IF(#REF!&lt;850000,"J2","J1"))</f>
        <v>#REF!</v>
      </c>
    </row>
    <row r="394" spans="5:5" x14ac:dyDescent="0.25">
      <c r="E394" s="18" t="e">
        <f>IF(ISBLANK(#REF!),"",IF(#REF!&lt;850000,"J2","J1"))</f>
        <v>#REF!</v>
      </c>
    </row>
    <row r="395" spans="5:5" x14ac:dyDescent="0.25">
      <c r="E395" s="18" t="e">
        <f>IF(ISBLANK(#REF!),"",IF(#REF!&lt;850000,"J2","J1"))</f>
        <v>#REF!</v>
      </c>
    </row>
    <row r="396" spans="5:5" x14ac:dyDescent="0.25">
      <c r="E396" s="18" t="e">
        <f>IF(ISBLANK(#REF!),"",IF(#REF!&lt;850000,"J2","J1"))</f>
        <v>#REF!</v>
      </c>
    </row>
    <row r="397" spans="5:5" x14ac:dyDescent="0.25">
      <c r="E397" s="18" t="e">
        <f>IF(ISBLANK(#REF!),"",IF(#REF!&lt;850000,"J2","J1"))</f>
        <v>#REF!</v>
      </c>
    </row>
    <row r="398" spans="5:5" x14ac:dyDescent="0.25">
      <c r="E398" s="18" t="e">
        <f>IF(ISBLANK(#REF!),"",IF(#REF!&lt;850000,"J2","J1"))</f>
        <v>#REF!</v>
      </c>
    </row>
    <row r="399" spans="5:5" x14ac:dyDescent="0.25">
      <c r="E399" s="18" t="e">
        <f>IF(ISBLANK(#REF!),"",IF(#REF!&lt;850000,"J2","J1"))</f>
        <v>#REF!</v>
      </c>
    </row>
    <row r="400" spans="5:5" x14ac:dyDescent="0.25">
      <c r="E400" s="18" t="e">
        <f>IF(ISBLANK(#REF!),"",IF(#REF!&lt;850000,"J2","J1"))</f>
        <v>#REF!</v>
      </c>
    </row>
    <row r="401" spans="5:5" x14ac:dyDescent="0.25">
      <c r="E401" s="18" t="e">
        <f>IF(ISBLANK(#REF!),"",IF(#REF!&lt;850000,"J2","J1"))</f>
        <v>#REF!</v>
      </c>
    </row>
    <row r="402" spans="5:5" x14ac:dyDescent="0.25">
      <c r="E402" s="18" t="e">
        <f>IF(ISBLANK(#REF!),"",IF(#REF!&lt;850000,"J2","J1"))</f>
        <v>#REF!</v>
      </c>
    </row>
    <row r="403" spans="5:5" x14ac:dyDescent="0.25">
      <c r="E403" s="18" t="e">
        <f>IF(ISBLANK(#REF!),"",IF(#REF!&lt;850000,"J2","J1"))</f>
        <v>#REF!</v>
      </c>
    </row>
    <row r="404" spans="5:5" x14ac:dyDescent="0.25">
      <c r="E404" s="18" t="e">
        <f>IF(ISBLANK(#REF!),"",IF(#REF!&lt;850000,"J2","J1"))</f>
        <v>#REF!</v>
      </c>
    </row>
    <row r="405" spans="5:5" x14ac:dyDescent="0.25">
      <c r="E405" s="18" t="e">
        <f>IF(ISBLANK(#REF!),"",IF(#REF!&lt;850000,"J2","J1"))</f>
        <v>#REF!</v>
      </c>
    </row>
    <row r="406" spans="5:5" x14ac:dyDescent="0.25">
      <c r="E406" s="18" t="e">
        <f>IF(ISBLANK(#REF!),"",IF(#REF!&lt;850000,"J2","J1"))</f>
        <v>#REF!</v>
      </c>
    </row>
    <row r="407" spans="5:5" x14ac:dyDescent="0.25">
      <c r="E407" s="18" t="e">
        <f>IF(ISBLANK(#REF!),"",IF(#REF!&lt;850000,"J2","J1"))</f>
        <v>#REF!</v>
      </c>
    </row>
    <row r="408" spans="5:5" x14ac:dyDescent="0.25">
      <c r="E408" s="18" t="e">
        <f>IF(ISBLANK(#REF!),"",IF(#REF!&lt;850000,"J2","J1"))</f>
        <v>#REF!</v>
      </c>
    </row>
    <row r="409" spans="5:5" x14ac:dyDescent="0.25">
      <c r="E409" s="18" t="e">
        <f>IF(ISBLANK(#REF!),"",IF(#REF!&lt;850000,"J2","J1"))</f>
        <v>#REF!</v>
      </c>
    </row>
    <row r="410" spans="5:5" x14ac:dyDescent="0.25">
      <c r="E410" s="18" t="e">
        <f>IF(ISBLANK(#REF!),"",IF(#REF!&lt;850000,"J2","J1"))</f>
        <v>#REF!</v>
      </c>
    </row>
    <row r="411" spans="5:5" x14ac:dyDescent="0.25">
      <c r="E411" s="18" t="e">
        <f>IF(ISBLANK(#REF!),"",IF(#REF!&lt;850000,"J2","J1"))</f>
        <v>#REF!</v>
      </c>
    </row>
    <row r="412" spans="5:5" x14ac:dyDescent="0.25">
      <c r="E412" s="18" t="e">
        <f>IF(ISBLANK(#REF!),"",IF(#REF!&lt;850000,"J2","J1"))</f>
        <v>#REF!</v>
      </c>
    </row>
    <row r="413" spans="5:5" x14ac:dyDescent="0.25">
      <c r="E413" s="18" t="e">
        <f>IF(ISBLANK(#REF!),"",IF(#REF!&lt;850000,"J2","J1"))</f>
        <v>#REF!</v>
      </c>
    </row>
    <row r="414" spans="5:5" x14ac:dyDescent="0.25">
      <c r="E414" s="18" t="e">
        <f>IF(ISBLANK(#REF!),"",IF(#REF!&lt;850000,"J2","J1"))</f>
        <v>#REF!</v>
      </c>
    </row>
    <row r="415" spans="5:5" x14ac:dyDescent="0.25">
      <c r="E415" s="18" t="e">
        <f>IF(ISBLANK(#REF!),"",IF(#REF!&lt;850000,"J2","J1"))</f>
        <v>#REF!</v>
      </c>
    </row>
    <row r="416" spans="5:5" x14ac:dyDescent="0.25">
      <c r="E416" s="18" t="e">
        <f>IF(ISBLANK(#REF!),"",IF(#REF!&lt;850000,"J2","J1"))</f>
        <v>#REF!</v>
      </c>
    </row>
    <row r="417" spans="5:5" x14ac:dyDescent="0.25">
      <c r="E417" s="18" t="e">
        <f>IF(ISBLANK(#REF!),"",IF(#REF!&lt;850000,"J2","J1"))</f>
        <v>#REF!</v>
      </c>
    </row>
    <row r="418" spans="5:5" x14ac:dyDescent="0.25">
      <c r="E418" s="18" t="e">
        <f>IF(ISBLANK(#REF!),"",IF(#REF!&lt;850000,"J2","J1"))</f>
        <v>#REF!</v>
      </c>
    </row>
    <row r="419" spans="5:5" x14ac:dyDescent="0.25">
      <c r="E419" s="18" t="e">
        <f>IF(ISBLANK(#REF!),"",IF(#REF!&lt;850000,"J2","J1"))</f>
        <v>#REF!</v>
      </c>
    </row>
    <row r="420" spans="5:5" x14ac:dyDescent="0.25">
      <c r="E420" s="18" t="e">
        <f>IF(ISBLANK(#REF!),"",IF(#REF!&lt;850000,"J2","J1"))</f>
        <v>#REF!</v>
      </c>
    </row>
    <row r="421" spans="5:5" x14ac:dyDescent="0.25">
      <c r="E421" s="18" t="e">
        <f>IF(ISBLANK(#REF!),"",IF(#REF!&lt;850000,"J2","J1"))</f>
        <v>#REF!</v>
      </c>
    </row>
    <row r="422" spans="5:5" x14ac:dyDescent="0.25">
      <c r="E422" s="18" t="e">
        <f>IF(ISBLANK(#REF!),"",IF(#REF!&lt;850000,"J2","J1"))</f>
        <v>#REF!</v>
      </c>
    </row>
    <row r="423" spans="5:5" x14ac:dyDescent="0.25">
      <c r="E423" s="18" t="e">
        <f>IF(ISBLANK(#REF!),"",IF(#REF!&lt;850000,"J2","J1"))</f>
        <v>#REF!</v>
      </c>
    </row>
    <row r="424" spans="5:5" x14ac:dyDescent="0.25">
      <c r="E424" s="18" t="e">
        <f>IF(ISBLANK(#REF!),"",IF(#REF!&lt;850000,"J2","J1"))</f>
        <v>#REF!</v>
      </c>
    </row>
    <row r="425" spans="5:5" x14ac:dyDescent="0.25">
      <c r="E425" s="18" t="e">
        <f>IF(ISBLANK(#REF!),"",IF(#REF!&lt;850000,"J2","J1"))</f>
        <v>#REF!</v>
      </c>
    </row>
    <row r="426" spans="5:5" x14ac:dyDescent="0.25">
      <c r="E426" s="18" t="e">
        <f>IF(ISBLANK(#REF!),"",IF(#REF!&lt;850000,"J2","J1"))</f>
        <v>#REF!</v>
      </c>
    </row>
    <row r="427" spans="5:5" x14ac:dyDescent="0.25">
      <c r="E427" s="18" t="e">
        <f>IF(ISBLANK(#REF!),"",IF(#REF!&lt;850000,"J2","J1"))</f>
        <v>#REF!</v>
      </c>
    </row>
    <row r="428" spans="5:5" x14ac:dyDescent="0.25">
      <c r="E428" s="18" t="e">
        <f>IF(ISBLANK(#REF!),"",IF(#REF!&lt;850000,"J2","J1"))</f>
        <v>#REF!</v>
      </c>
    </row>
    <row r="429" spans="5:5" x14ac:dyDescent="0.25">
      <c r="E429" s="18" t="e">
        <f>IF(ISBLANK(#REF!),"",IF(#REF!&lt;850000,"J2","J1"))</f>
        <v>#REF!</v>
      </c>
    </row>
    <row r="430" spans="5:5" x14ac:dyDescent="0.25">
      <c r="E430" s="18" t="e">
        <f>IF(ISBLANK(#REF!),"",IF(#REF!&lt;850000,"J2","J1"))</f>
        <v>#REF!</v>
      </c>
    </row>
    <row r="431" spans="5:5" x14ac:dyDescent="0.25">
      <c r="E431" s="18" t="e">
        <f>IF(ISBLANK(#REF!),"",IF(#REF!&lt;850000,"J2","J1"))</f>
        <v>#REF!</v>
      </c>
    </row>
    <row r="432" spans="5:5" x14ac:dyDescent="0.25">
      <c r="E432" s="18" t="e">
        <f>IF(ISBLANK(#REF!),"",IF(#REF!&lt;850000,"J2","J1"))</f>
        <v>#REF!</v>
      </c>
    </row>
    <row r="433" spans="5:5" x14ac:dyDescent="0.25">
      <c r="E433" s="18" t="e">
        <f>IF(ISBLANK(#REF!),"",IF(#REF!&lt;850000,"J2","J1"))</f>
        <v>#REF!</v>
      </c>
    </row>
    <row r="434" spans="5:5" x14ac:dyDescent="0.25">
      <c r="E434" s="18" t="e">
        <f>IF(ISBLANK(#REF!),"",IF(#REF!&lt;850000,"J2","J1"))</f>
        <v>#REF!</v>
      </c>
    </row>
    <row r="435" spans="5:5" x14ac:dyDescent="0.25">
      <c r="E435" s="18" t="e">
        <f>IF(ISBLANK(#REF!),"",IF(#REF!&lt;850000,"J2","J1"))</f>
        <v>#REF!</v>
      </c>
    </row>
    <row r="436" spans="5:5" x14ac:dyDescent="0.25">
      <c r="E436" s="18" t="e">
        <f>IF(ISBLANK(#REF!),"",IF(#REF!&lt;850000,"J2","J1"))</f>
        <v>#REF!</v>
      </c>
    </row>
    <row r="437" spans="5:5" x14ac:dyDescent="0.25">
      <c r="E437" s="18" t="e">
        <f>IF(ISBLANK(#REF!),"",IF(#REF!&lt;850000,"J2","J1"))</f>
        <v>#REF!</v>
      </c>
    </row>
    <row r="438" spans="5:5" x14ac:dyDescent="0.25">
      <c r="E438" s="18" t="e">
        <f>IF(ISBLANK(#REF!),"",IF(#REF!&lt;850000,"J2","J1"))</f>
        <v>#REF!</v>
      </c>
    </row>
    <row r="439" spans="5:5" x14ac:dyDescent="0.25">
      <c r="E439" s="18" t="e">
        <f>IF(ISBLANK(#REF!),"",IF(#REF!&lt;850000,"J2","J1"))</f>
        <v>#REF!</v>
      </c>
    </row>
    <row r="440" spans="5:5" x14ac:dyDescent="0.25">
      <c r="E440" s="18" t="e">
        <f>IF(ISBLANK(#REF!),"",IF(#REF!&lt;850000,"J2","J1"))</f>
        <v>#REF!</v>
      </c>
    </row>
    <row r="441" spans="5:5" x14ac:dyDescent="0.25">
      <c r="E441" s="18" t="e">
        <f>IF(ISBLANK(#REF!),"",IF(#REF!&lt;850000,"J2","J1"))</f>
        <v>#REF!</v>
      </c>
    </row>
    <row r="442" spans="5:5" x14ac:dyDescent="0.25">
      <c r="E442" s="18" t="e">
        <f>IF(ISBLANK(#REF!),"",IF(#REF!&lt;850000,"J2","J1"))</f>
        <v>#REF!</v>
      </c>
    </row>
    <row r="443" spans="5:5" x14ac:dyDescent="0.25">
      <c r="E443" s="18" t="e">
        <f>IF(ISBLANK(#REF!),"",IF(#REF!&lt;850000,"J2","J1"))</f>
        <v>#REF!</v>
      </c>
    </row>
    <row r="444" spans="5:5" x14ac:dyDescent="0.25">
      <c r="E444" s="18" t="e">
        <f>IF(ISBLANK(#REF!),"",IF(#REF!&lt;850000,"J2","J1"))</f>
        <v>#REF!</v>
      </c>
    </row>
    <row r="445" spans="5:5" x14ac:dyDescent="0.25">
      <c r="E445" s="18" t="e">
        <f>IF(ISBLANK(#REF!),"",IF(#REF!&lt;850000,"J2","J1"))</f>
        <v>#REF!</v>
      </c>
    </row>
    <row r="446" spans="5:5" x14ac:dyDescent="0.25">
      <c r="E446" s="18" t="e">
        <f>IF(ISBLANK(#REF!),"",IF(#REF!&lt;850000,"J2","J1"))</f>
        <v>#REF!</v>
      </c>
    </row>
    <row r="447" spans="5:5" x14ac:dyDescent="0.25">
      <c r="E447" s="18" t="e">
        <f>IF(ISBLANK(#REF!),"",IF(#REF!&lt;850000,"J2","J1"))</f>
        <v>#REF!</v>
      </c>
    </row>
    <row r="448" spans="5:5" x14ac:dyDescent="0.25">
      <c r="E448" s="18" t="e">
        <f>IF(ISBLANK(#REF!),"",IF(#REF!&lt;850000,"J2","J1"))</f>
        <v>#REF!</v>
      </c>
    </row>
    <row r="449" spans="5:5" x14ac:dyDescent="0.25">
      <c r="E449" s="18" t="e">
        <f>IF(ISBLANK(#REF!),"",IF(#REF!&lt;850000,"J2","J1"))</f>
        <v>#REF!</v>
      </c>
    </row>
    <row r="450" spans="5:5" x14ac:dyDescent="0.25">
      <c r="E450" s="18" t="e">
        <f>IF(ISBLANK(#REF!),"",IF(#REF!&lt;850000,"J2","J1"))</f>
        <v>#REF!</v>
      </c>
    </row>
    <row r="451" spans="5:5" x14ac:dyDescent="0.25">
      <c r="E451" s="18" t="e">
        <f>IF(ISBLANK(#REF!),"",IF(#REF!&lt;850000,"J2","J1"))</f>
        <v>#REF!</v>
      </c>
    </row>
    <row r="452" spans="5:5" x14ac:dyDescent="0.25">
      <c r="E452" s="18" t="e">
        <f>IF(ISBLANK(#REF!),"",IF(#REF!&lt;850000,"J2","J1"))</f>
        <v>#REF!</v>
      </c>
    </row>
    <row r="453" spans="5:5" x14ac:dyDescent="0.25">
      <c r="E453" s="18" t="e">
        <f>IF(ISBLANK(#REF!),"",IF(#REF!&lt;850000,"J2","J1"))</f>
        <v>#REF!</v>
      </c>
    </row>
    <row r="454" spans="5:5" x14ac:dyDescent="0.25">
      <c r="E454" s="18" t="e">
        <f>IF(ISBLANK(#REF!),"",IF(#REF!&lt;850000,"J2","J1"))</f>
        <v>#REF!</v>
      </c>
    </row>
    <row r="455" spans="5:5" x14ac:dyDescent="0.25">
      <c r="E455" s="18" t="e">
        <f>IF(ISBLANK(#REF!),"",IF(#REF!&lt;850000,"J2","J1"))</f>
        <v>#REF!</v>
      </c>
    </row>
    <row r="456" spans="5:5" x14ac:dyDescent="0.25">
      <c r="E456" s="18" t="e">
        <f>IF(ISBLANK(#REF!),"",IF(#REF!&lt;850000,"J2","J1"))</f>
        <v>#REF!</v>
      </c>
    </row>
    <row r="457" spans="5:5" x14ac:dyDescent="0.25">
      <c r="E457" s="18" t="e">
        <f>IF(ISBLANK(#REF!),"",IF(#REF!&lt;850000,"J2","J1"))</f>
        <v>#REF!</v>
      </c>
    </row>
    <row r="458" spans="5:5" x14ac:dyDescent="0.25">
      <c r="E458" s="18" t="e">
        <f>IF(ISBLANK(#REF!),"",IF(#REF!&lt;850000,"J2","J1"))</f>
        <v>#REF!</v>
      </c>
    </row>
    <row r="459" spans="5:5" x14ac:dyDescent="0.25">
      <c r="E459" s="18" t="e">
        <f>IF(ISBLANK(#REF!),"",IF(#REF!&lt;850000,"J2","J1"))</f>
        <v>#REF!</v>
      </c>
    </row>
    <row r="460" spans="5:5" x14ac:dyDescent="0.25">
      <c r="E460" s="18" t="e">
        <f>IF(ISBLANK(#REF!),"",IF(#REF!&lt;850000,"J2","J1"))</f>
        <v>#REF!</v>
      </c>
    </row>
  </sheetData>
  <mergeCells count="1">
    <mergeCell ref="A4:B4"/>
  </mergeCells>
  <phoneticPr fontId="0" type="noConversion"/>
  <printOptions horizontalCentered="1"/>
  <pageMargins left="0.23622047244094491" right="0.19685039370078741" top="0.26" bottom="0.74" header="0.26" footer="0.5"/>
  <pageSetup paperSize="9" scale="89" orientation="portrait" r:id="rId1"/>
  <headerFooter alignWithMargins="0"/>
  <rowBreaks count="2" manualBreakCount="2">
    <brk id="57" max="6" man="1"/>
    <brk id="10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2" zoomScale="60" workbookViewId="0">
      <selection activeCell="B26" sqref="B26"/>
    </sheetView>
  </sheetViews>
  <sheetFormatPr baseColWidth="10" defaultRowHeight="15.75" x14ac:dyDescent="0.25"/>
  <cols>
    <col min="1" max="4" width="15.625" style="3" customWidth="1"/>
    <col min="5" max="5" width="16.25" style="3" customWidth="1"/>
    <col min="6" max="10" width="15.625" style="3" customWidth="1"/>
    <col min="11" max="11" width="8.25" style="3" customWidth="1"/>
    <col min="12" max="12" width="8.5" style="3" customWidth="1"/>
    <col min="13" max="16384" width="11" style="3"/>
  </cols>
  <sheetData>
    <row r="1" spans="1:12" customFormat="1" x14ac:dyDescent="0.25">
      <c r="A1" s="1"/>
      <c r="B1" s="1"/>
      <c r="H1" s="1"/>
      <c r="I1" s="1"/>
      <c r="J1" s="1"/>
      <c r="K1" s="2"/>
    </row>
    <row r="2" spans="1:12" customFormat="1" x14ac:dyDescent="0.25">
      <c r="A2" s="1"/>
      <c r="B2" s="1"/>
      <c r="H2" s="1"/>
      <c r="I2" s="1"/>
      <c r="J2" s="1"/>
      <c r="K2" s="2"/>
    </row>
    <row r="3" spans="1:12" customFormat="1" ht="19.5" customHeight="1" x14ac:dyDescent="0.25">
      <c r="A3" s="1"/>
      <c r="B3" s="1"/>
      <c r="H3" s="1"/>
      <c r="I3" s="1"/>
      <c r="J3" s="1"/>
      <c r="K3" s="2"/>
    </row>
    <row r="4" spans="1:12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38.25" customHeight="1" x14ac:dyDescent="0.4">
      <c r="A5" s="125" t="s">
        <v>6</v>
      </c>
      <c r="B5" s="125"/>
      <c r="C5" s="125"/>
      <c r="D5" s="125"/>
      <c r="E5" s="125"/>
      <c r="F5" s="125"/>
      <c r="G5" s="125"/>
      <c r="H5" s="125"/>
      <c r="I5" s="125"/>
      <c r="J5" s="125"/>
      <c r="K5" s="6"/>
      <c r="L5" s="6"/>
    </row>
    <row r="6" spans="1:12" ht="16.5" thickBot="1" x14ac:dyDescent="0.3"/>
    <row r="7" spans="1:12" s="8" customFormat="1" ht="30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</row>
    <row r="8" spans="1:12" x14ac:dyDescent="0.25">
      <c r="A8" s="4" t="e">
        <f>IF(ISBLANK('Liste des engagés'!$B$8),"",VLOOKUP(A7,lp,2))</f>
        <v>#N/A</v>
      </c>
      <c r="B8" s="4" t="e">
        <f>IF(ISBLANK('Liste des engagés'!$B$8),"",VLOOKUP(B7,lp,2))</f>
        <v>#N/A</v>
      </c>
      <c r="C8" s="4" t="e">
        <f>IF(ISBLANK('Liste des engagés'!$B$8),"",VLOOKUP(C7,lp,2))</f>
        <v>#N/A</v>
      </c>
      <c r="D8" s="4" t="e">
        <f>IF(ISBLANK('Liste des engagés'!$B$8),"",VLOOKUP(D7,lp,2))</f>
        <v>#N/A</v>
      </c>
      <c r="E8" s="4" t="e">
        <f>IF(ISBLANK('Liste des engagés'!$B$8),"",VLOOKUP(E7,lp,2))</f>
        <v>#N/A</v>
      </c>
      <c r="F8" s="4" t="e">
        <f>IF(ISBLANK('Liste des engagés'!$B$8),"",VLOOKUP(F7,lp,2))</f>
        <v>#N/A</v>
      </c>
      <c r="G8" s="4" t="e">
        <f>IF(ISBLANK('Liste des engagés'!$B$8),"",VLOOKUP(G7,lp,2))</f>
        <v>#N/A</v>
      </c>
      <c r="H8" s="4" t="e">
        <f>IF(ISBLANK('Liste des engagés'!$B$8),"",VLOOKUP(H7,lp,2))</f>
        <v>#N/A</v>
      </c>
      <c r="I8" s="4" t="e">
        <f>IF(ISBLANK('Liste des engagés'!$B$8),"",VLOOKUP(I7,lp,2))</f>
        <v>#N/A</v>
      </c>
      <c r="J8" s="4" t="e">
        <f>IF(ISBLANK('Liste des engagés'!$B$8),"",VLOOKUP(J7,lp,2))</f>
        <v>#N/A</v>
      </c>
    </row>
    <row r="9" spans="1:12" x14ac:dyDescent="0.25">
      <c r="A9" s="4" t="e">
        <f>IF(ISBLANK('Liste des engagés'!$B$8),"",VLOOKUP(A7,lp,3))</f>
        <v>#N/A</v>
      </c>
      <c r="B9" s="4" t="e">
        <f>IF(ISBLANK('Liste des engagés'!$B$8),"",VLOOKUP(B7,lp,3))</f>
        <v>#N/A</v>
      </c>
      <c r="C9" s="4" t="e">
        <f>IF(ISBLANK('Liste des engagés'!$B$8),"",VLOOKUP(C7,lp,3))</f>
        <v>#N/A</v>
      </c>
      <c r="D9" s="4" t="e">
        <f>IF(ISBLANK('Liste des engagés'!$B$8),"",VLOOKUP(D7,lp,3))</f>
        <v>#N/A</v>
      </c>
      <c r="E9" s="4" t="e">
        <f>IF(ISBLANK('Liste des engagés'!$B$8),"",VLOOKUP(E7,lp,3))</f>
        <v>#N/A</v>
      </c>
      <c r="F9" s="4" t="e">
        <f>IF(ISBLANK('Liste des engagés'!$B$8),"",VLOOKUP(F7,lp,3))</f>
        <v>#N/A</v>
      </c>
      <c r="G9" s="4" t="e">
        <f>IF(ISBLANK('Liste des engagés'!$B$8),"",VLOOKUP(G7,lp,3))</f>
        <v>#N/A</v>
      </c>
      <c r="H9" s="4" t="e">
        <f>IF(ISBLANK('Liste des engagés'!$B$8),"",VLOOKUP(H7,lp,3))</f>
        <v>#N/A</v>
      </c>
      <c r="I9" s="4" t="e">
        <f>IF(ISBLANK('Liste des engagés'!$B$8),"",VLOOKUP(I7,lp,3))</f>
        <v>#N/A</v>
      </c>
      <c r="J9" s="4" t="e">
        <f>IF(ISBLANK('Liste des engagés'!$B$8),"",VLOOKUP(J7,lp,3))</f>
        <v>#N/A</v>
      </c>
    </row>
    <row r="10" spans="1:12" s="10" customFormat="1" ht="32.25" customHeight="1" thickBot="1" x14ac:dyDescent="0.3">
      <c r="A10" s="9" t="e">
        <f>IF(ISBLANK('Liste des engagés'!$B$8),"",VLOOKUP(A7,lp,4))</f>
        <v>#N/A</v>
      </c>
      <c r="B10" s="9" t="e">
        <f>IF(ISBLANK('Liste des engagés'!$B$8),"",VLOOKUP(B7,lp,4))</f>
        <v>#N/A</v>
      </c>
      <c r="C10" s="9" t="e">
        <f>IF(ISBLANK('Liste des engagés'!$B$8),"",VLOOKUP(C7,lp,4))</f>
        <v>#N/A</v>
      </c>
      <c r="D10" s="9" t="e">
        <f>IF(ISBLANK('Liste des engagés'!$B$8),"",VLOOKUP(D7,lp,4))</f>
        <v>#N/A</v>
      </c>
      <c r="E10" s="9" t="e">
        <f>IF(ISBLANK('Liste des engagés'!$B$8),"",VLOOKUP(E7,lp,4))</f>
        <v>#N/A</v>
      </c>
      <c r="F10" s="9" t="e">
        <f>IF(ISBLANK('Liste des engagés'!$B$8),"",VLOOKUP(F7,lp,4))</f>
        <v>#N/A</v>
      </c>
      <c r="G10" s="9" t="e">
        <f>IF(ISBLANK('Liste des engagés'!$B$8),"",VLOOKUP(G7,lp,4))</f>
        <v>#N/A</v>
      </c>
      <c r="H10" s="9" t="e">
        <f>IF(ISBLANK('Liste des engagés'!$B$8),"",VLOOKUP(H7,lp,4))</f>
        <v>#N/A</v>
      </c>
      <c r="I10" s="9" t="e">
        <f>IF(ISBLANK('Liste des engagés'!$B$8),"",VLOOKUP(I7,lp,4))</f>
        <v>#N/A</v>
      </c>
      <c r="J10" s="9" t="e">
        <f>IF(ISBLANK('Liste des engagés'!$B$8),"",VLOOKUP(J7,lp,4))</f>
        <v>#N/A</v>
      </c>
    </row>
    <row r="11" spans="1:12" s="8" customFormat="1" ht="30" x14ac:dyDescent="0.25">
      <c r="A11" s="7">
        <v>11</v>
      </c>
      <c r="B11" s="7">
        <v>12</v>
      </c>
      <c r="C11" s="7">
        <v>13</v>
      </c>
      <c r="D11" s="7">
        <v>14</v>
      </c>
      <c r="E11" s="7">
        <v>15</v>
      </c>
      <c r="F11" s="7">
        <v>16</v>
      </c>
      <c r="G11" s="7">
        <v>17</v>
      </c>
      <c r="H11" s="7">
        <v>18</v>
      </c>
      <c r="I11" s="7">
        <v>19</v>
      </c>
      <c r="J11" s="7">
        <v>20</v>
      </c>
    </row>
    <row r="12" spans="1:12" x14ac:dyDescent="0.25">
      <c r="A12" s="4" t="e">
        <f>IF(ISBLANK('Liste des engagés'!$B$8),"",VLOOKUP(A11,lp,2))</f>
        <v>#N/A</v>
      </c>
      <c r="B12" s="4" t="e">
        <f>IF(ISBLANK('Liste des engagés'!$B$8),"",VLOOKUP(B11,lp,2))</f>
        <v>#N/A</v>
      </c>
      <c r="C12" s="4" t="e">
        <f>IF(ISBLANK('Liste des engagés'!$B$8),"",VLOOKUP(C11,lp,2))</f>
        <v>#N/A</v>
      </c>
      <c r="D12" s="4" t="e">
        <f>IF(ISBLANK('Liste des engagés'!$B$8),"",VLOOKUP(D11,lp,2))</f>
        <v>#N/A</v>
      </c>
      <c r="E12" s="4" t="e">
        <f>IF(ISBLANK('Liste des engagés'!$B$8),"",VLOOKUP(E11,lp,2))</f>
        <v>#N/A</v>
      </c>
      <c r="F12" s="4" t="e">
        <f>IF(ISBLANK('Liste des engagés'!$B$8),"",VLOOKUP(F11,lp,2))</f>
        <v>#N/A</v>
      </c>
      <c r="G12" s="4" t="e">
        <f>IF(ISBLANK('Liste des engagés'!$B$8),"",VLOOKUP(G11,lp,2))</f>
        <v>#N/A</v>
      </c>
      <c r="H12" s="4" t="e">
        <f>IF(ISBLANK('Liste des engagés'!$B$8),"",VLOOKUP(H11,lp,2))</f>
        <v>#N/A</v>
      </c>
      <c r="I12" s="4" t="e">
        <f>IF(ISBLANK('Liste des engagés'!$B$8),"",VLOOKUP(I11,lp,2))</f>
        <v>#N/A</v>
      </c>
      <c r="J12" s="4" t="e">
        <f>IF(ISBLANK('Liste des engagés'!$B$8),"",VLOOKUP(J11,lp,2))</f>
        <v>#N/A</v>
      </c>
    </row>
    <row r="13" spans="1:12" x14ac:dyDescent="0.25">
      <c r="A13" s="4" t="e">
        <f>IF(ISBLANK('Liste des engagés'!$B$8),"",VLOOKUP(A11,lp,3))</f>
        <v>#N/A</v>
      </c>
      <c r="B13" s="4" t="e">
        <f>IF(ISBLANK('Liste des engagés'!$B$8),"",VLOOKUP(B11,lp,3))</f>
        <v>#N/A</v>
      </c>
      <c r="C13" s="4" t="e">
        <f>IF(ISBLANK('Liste des engagés'!$B$8),"",VLOOKUP(C11,lp,3))</f>
        <v>#N/A</v>
      </c>
      <c r="D13" s="4" t="e">
        <f>IF(ISBLANK('Liste des engagés'!$B$8),"",VLOOKUP(D11,lp,3))</f>
        <v>#N/A</v>
      </c>
      <c r="E13" s="4" t="e">
        <f>IF(ISBLANK('Liste des engagés'!$B$8),"",VLOOKUP(E11,lp,3))</f>
        <v>#N/A</v>
      </c>
      <c r="F13" s="4" t="e">
        <f>IF(ISBLANK('Liste des engagés'!$B$8),"",VLOOKUP(F11,lp,3))</f>
        <v>#N/A</v>
      </c>
      <c r="G13" s="4" t="e">
        <f>IF(ISBLANK('Liste des engagés'!$B$8),"",VLOOKUP(G11,lp,3))</f>
        <v>#N/A</v>
      </c>
      <c r="H13" s="4" t="e">
        <f>IF(ISBLANK('Liste des engagés'!$B$8),"",VLOOKUP(H11,lp,3))</f>
        <v>#N/A</v>
      </c>
      <c r="I13" s="4" t="e">
        <f>IF(ISBLANK('Liste des engagés'!$B$8),"",VLOOKUP(I11,lp,3))</f>
        <v>#N/A</v>
      </c>
      <c r="J13" s="4" t="e">
        <f>IF(ISBLANK('Liste des engagés'!$B$8),"",VLOOKUP(J11,lp,3))</f>
        <v>#N/A</v>
      </c>
    </row>
    <row r="14" spans="1:12" s="10" customFormat="1" ht="32.25" customHeight="1" thickBot="1" x14ac:dyDescent="0.3">
      <c r="A14" s="9" t="e">
        <f>IF(ISBLANK('Liste des engagés'!$B$8),"",VLOOKUP(A11,lp,4))</f>
        <v>#N/A</v>
      </c>
      <c r="B14" s="9" t="e">
        <f>IF(ISBLANK('Liste des engagés'!$B$8),"",VLOOKUP(B11,lp,4))</f>
        <v>#N/A</v>
      </c>
      <c r="C14" s="9" t="e">
        <f>IF(ISBLANK('Liste des engagés'!$B$8),"",VLOOKUP(C11,lp,4))</f>
        <v>#N/A</v>
      </c>
      <c r="D14" s="9" t="e">
        <f>IF(ISBLANK('Liste des engagés'!$B$8),"",VLOOKUP(D11,lp,4))</f>
        <v>#N/A</v>
      </c>
      <c r="E14" s="9" t="e">
        <f>IF(ISBLANK('Liste des engagés'!$B$8),"",VLOOKUP(E11,lp,4))</f>
        <v>#N/A</v>
      </c>
      <c r="F14" s="9" t="e">
        <f>IF(ISBLANK('Liste des engagés'!$B$8),"",VLOOKUP(F11,lp,4))</f>
        <v>#N/A</v>
      </c>
      <c r="G14" s="9" t="e">
        <f>IF(ISBLANK('Liste des engagés'!$B$8),"",VLOOKUP(G11,lp,4))</f>
        <v>#N/A</v>
      </c>
      <c r="H14" s="9" t="e">
        <f>IF(ISBLANK('Liste des engagés'!$B$8),"",VLOOKUP(H11,lp,4))</f>
        <v>#N/A</v>
      </c>
      <c r="I14" s="9" t="e">
        <f>IF(ISBLANK('Liste des engagés'!$B$8),"",VLOOKUP(I11,lp,4))</f>
        <v>#N/A</v>
      </c>
      <c r="J14" s="9" t="e">
        <f>IF(ISBLANK('Liste des engagés'!$B$8),"",VLOOKUP(J11,lp,4))</f>
        <v>#N/A</v>
      </c>
    </row>
    <row r="15" spans="1:12" s="8" customFormat="1" ht="30" x14ac:dyDescent="0.25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H15" s="7">
        <v>28</v>
      </c>
      <c r="I15" s="7">
        <v>29</v>
      </c>
      <c r="J15" s="7">
        <v>30</v>
      </c>
    </row>
    <row r="16" spans="1:12" x14ac:dyDescent="0.25">
      <c r="A16" s="4" t="e">
        <f>IF(ISBLANK('Liste des engagés'!$B$8),"",VLOOKUP(A15,lp,2))</f>
        <v>#N/A</v>
      </c>
      <c r="B16" s="4" t="e">
        <f>IF(ISBLANK('Liste des engagés'!$B$8),"",VLOOKUP(B15,lp,2))</f>
        <v>#N/A</v>
      </c>
      <c r="C16" s="4" t="e">
        <f>IF(ISBLANK('Liste des engagés'!$B$8),"",VLOOKUP(C15,lp,2))</f>
        <v>#N/A</v>
      </c>
      <c r="D16" s="4" t="e">
        <f>IF(ISBLANK('Liste des engagés'!$B$8),"",VLOOKUP(D15,lp,2))</f>
        <v>#N/A</v>
      </c>
      <c r="E16" s="4" t="e">
        <f>IF(ISBLANK('Liste des engagés'!$B$8),"",VLOOKUP(E15,lp,2))</f>
        <v>#N/A</v>
      </c>
      <c r="F16" s="4" t="e">
        <f>IF(ISBLANK('Liste des engagés'!$B$8),"",VLOOKUP(F15,lp,2))</f>
        <v>#N/A</v>
      </c>
      <c r="G16" s="4" t="e">
        <f>IF(ISBLANK('Liste des engagés'!$B$8),"",VLOOKUP(G15,lp,2))</f>
        <v>#N/A</v>
      </c>
      <c r="H16" s="4" t="e">
        <f>IF(ISBLANK('Liste des engagés'!$B$8),"",VLOOKUP(H15,lp,2))</f>
        <v>#N/A</v>
      </c>
      <c r="I16" s="4" t="e">
        <f>IF(ISBLANK('Liste des engagés'!$B$8),"",VLOOKUP(I15,lp,2))</f>
        <v>#N/A</v>
      </c>
      <c r="J16" s="4" t="e">
        <f>IF(ISBLANK('Liste des engagés'!$B$8),"",VLOOKUP(J15,lp,2))</f>
        <v>#N/A</v>
      </c>
    </row>
    <row r="17" spans="1:10" x14ac:dyDescent="0.25">
      <c r="A17" s="4" t="e">
        <f>IF(ISBLANK('Liste des engagés'!$B$8),"",VLOOKUP(A15,lp,3))</f>
        <v>#N/A</v>
      </c>
      <c r="B17" s="4" t="e">
        <f>IF(ISBLANK('Liste des engagés'!$B$8),"",VLOOKUP(B15,lp,3))</f>
        <v>#N/A</v>
      </c>
      <c r="C17" s="4" t="e">
        <f>IF(ISBLANK('Liste des engagés'!$B$8),"",VLOOKUP(C15,lp,3))</f>
        <v>#N/A</v>
      </c>
      <c r="D17" s="4" t="e">
        <f>IF(ISBLANK('Liste des engagés'!$B$8),"",VLOOKUP(D15,lp,3))</f>
        <v>#N/A</v>
      </c>
      <c r="E17" s="4" t="e">
        <f>IF(ISBLANK('Liste des engagés'!$B$8),"",VLOOKUP(E15,lp,3))</f>
        <v>#N/A</v>
      </c>
      <c r="F17" s="4" t="e">
        <f>IF(ISBLANK('Liste des engagés'!$B$8),"",VLOOKUP(F15,lp,3))</f>
        <v>#N/A</v>
      </c>
      <c r="G17" s="4" t="e">
        <f>IF(ISBLANK('Liste des engagés'!$B$8),"",VLOOKUP(G15,lp,3))</f>
        <v>#N/A</v>
      </c>
      <c r="H17" s="4" t="e">
        <f>IF(ISBLANK('Liste des engagés'!$B$8),"",VLOOKUP(H15,lp,3))</f>
        <v>#N/A</v>
      </c>
      <c r="I17" s="4" t="e">
        <f>IF(ISBLANK('Liste des engagés'!$B$8),"",VLOOKUP(I15,lp,3))</f>
        <v>#N/A</v>
      </c>
      <c r="J17" s="4" t="e">
        <f>IF(ISBLANK('Liste des engagés'!$B$8),"",VLOOKUP(J15,lp,3))</f>
        <v>#N/A</v>
      </c>
    </row>
    <row r="18" spans="1:10" s="10" customFormat="1" ht="32.25" customHeight="1" thickBot="1" x14ac:dyDescent="0.3">
      <c r="A18" s="9" t="e">
        <f>IF(ISBLANK('Liste des engagés'!$B$8),"",VLOOKUP(A15,lp,4))</f>
        <v>#N/A</v>
      </c>
      <c r="B18" s="9" t="e">
        <f>IF(ISBLANK('Liste des engagés'!$B$8),"",VLOOKUP(B15,lp,4))</f>
        <v>#N/A</v>
      </c>
      <c r="C18" s="9" t="e">
        <f>IF(ISBLANK('Liste des engagés'!$B$8),"",VLOOKUP(C15,lp,4))</f>
        <v>#N/A</v>
      </c>
      <c r="D18" s="9" t="e">
        <f>IF(ISBLANK('Liste des engagés'!$B$8),"",VLOOKUP(D15,lp,4))</f>
        <v>#N/A</v>
      </c>
      <c r="E18" s="9" t="e">
        <f>IF(ISBLANK('Liste des engagés'!$B$8),"",VLOOKUP(E15,lp,4))</f>
        <v>#N/A</v>
      </c>
      <c r="F18" s="9" t="e">
        <f>IF(ISBLANK('Liste des engagés'!$B$8),"",VLOOKUP(F15,lp,4))</f>
        <v>#N/A</v>
      </c>
      <c r="G18" s="9" t="e">
        <f>IF(ISBLANK('Liste des engagés'!$B$8),"",VLOOKUP(G15,lp,4))</f>
        <v>#N/A</v>
      </c>
      <c r="H18" s="9" t="e">
        <f>IF(ISBLANK('Liste des engagés'!$B$8),"",VLOOKUP(H15,lp,4))</f>
        <v>#N/A</v>
      </c>
      <c r="I18" s="9" t="e">
        <f>IF(ISBLANK('Liste des engagés'!$B$8),"",VLOOKUP(I15,lp,4))</f>
        <v>#N/A</v>
      </c>
      <c r="J18" s="9" t="e">
        <f>IF(ISBLANK('Liste des engagés'!$B$8),"",VLOOKUP(J15,lp,4))</f>
        <v>#N/A</v>
      </c>
    </row>
    <row r="19" spans="1:10" s="8" customFormat="1" ht="30" x14ac:dyDescent="0.25">
      <c r="A19" s="7">
        <v>31</v>
      </c>
      <c r="B19" s="7">
        <v>32</v>
      </c>
      <c r="C19" s="7">
        <v>33</v>
      </c>
      <c r="D19" s="7">
        <v>34</v>
      </c>
      <c r="E19" s="7">
        <v>35</v>
      </c>
      <c r="F19" s="7">
        <v>36</v>
      </c>
      <c r="G19" s="7">
        <v>37</v>
      </c>
      <c r="H19" s="7">
        <v>38</v>
      </c>
      <c r="I19" s="7">
        <v>39</v>
      </c>
      <c r="J19" s="7">
        <v>40</v>
      </c>
    </row>
    <row r="20" spans="1:10" x14ac:dyDescent="0.25">
      <c r="A20" s="4" t="e">
        <f>IF(ISBLANK('Liste des engagés'!$B$8),"",VLOOKUP(A19,lp,2))</f>
        <v>#N/A</v>
      </c>
      <c r="B20" s="4" t="e">
        <f>IF(ISBLANK('Liste des engagés'!$B$8),"",VLOOKUP(B19,lp,2))</f>
        <v>#N/A</v>
      </c>
      <c r="C20" s="4" t="e">
        <f>IF(ISBLANK('Liste des engagés'!$B$8),"",VLOOKUP(C19,lp,2))</f>
        <v>#N/A</v>
      </c>
      <c r="D20" s="4" t="e">
        <f>IF(ISBLANK('Liste des engagés'!$B$8),"",VLOOKUP(D19,lp,2))</f>
        <v>#N/A</v>
      </c>
      <c r="E20" s="4" t="e">
        <f>IF(ISBLANK('Liste des engagés'!$B$8),"",VLOOKUP(E19,lp,2))</f>
        <v>#N/A</v>
      </c>
      <c r="F20" s="4" t="e">
        <f>IF(ISBLANK('Liste des engagés'!$B$8),"",VLOOKUP(F19,lp,2))</f>
        <v>#N/A</v>
      </c>
      <c r="G20" s="4" t="e">
        <f>IF(ISBLANK('Liste des engagés'!$B$8),"",VLOOKUP(G19,lp,2))</f>
        <v>#N/A</v>
      </c>
      <c r="H20" s="4" t="e">
        <f>IF(ISBLANK('Liste des engagés'!$B$8),"",VLOOKUP(H19,lp,2))</f>
        <v>#N/A</v>
      </c>
      <c r="I20" s="4" t="e">
        <f>IF(ISBLANK('Liste des engagés'!$B$8),"",VLOOKUP(I19,lp,2))</f>
        <v>#N/A</v>
      </c>
      <c r="J20" s="4" t="e">
        <f>IF(ISBLANK('Liste des engagés'!$B$8),"",VLOOKUP(J19,lp,2))</f>
        <v>#N/A</v>
      </c>
    </row>
    <row r="21" spans="1:10" x14ac:dyDescent="0.25">
      <c r="A21" s="4" t="e">
        <f>IF(ISBLANK('Liste des engagés'!$B$8),"",VLOOKUP(A19,lp,3))</f>
        <v>#N/A</v>
      </c>
      <c r="B21" s="4" t="e">
        <f>IF(ISBLANK('Liste des engagés'!$B$8),"",VLOOKUP(B19,lp,3))</f>
        <v>#N/A</v>
      </c>
      <c r="C21" s="4" t="e">
        <f>IF(ISBLANK('Liste des engagés'!$B$8),"",VLOOKUP(C19,lp,3))</f>
        <v>#N/A</v>
      </c>
      <c r="D21" s="4" t="e">
        <f>IF(ISBLANK('Liste des engagés'!$B$8),"",VLOOKUP(D19,lp,3))</f>
        <v>#N/A</v>
      </c>
      <c r="E21" s="4" t="e">
        <f>IF(ISBLANK('Liste des engagés'!$B$8),"",VLOOKUP(E19,lp,3))</f>
        <v>#N/A</v>
      </c>
      <c r="F21" s="4" t="e">
        <f>IF(ISBLANK('Liste des engagés'!$B$8),"",VLOOKUP(F19,lp,3))</f>
        <v>#N/A</v>
      </c>
      <c r="G21" s="4" t="e">
        <f>IF(ISBLANK('Liste des engagés'!$B$8),"",VLOOKUP(G19,lp,3))</f>
        <v>#N/A</v>
      </c>
      <c r="H21" s="4" t="e">
        <f>IF(ISBLANK('Liste des engagés'!$B$8),"",VLOOKUP(H19,lp,3))</f>
        <v>#N/A</v>
      </c>
      <c r="I21" s="4" t="e">
        <f>IF(ISBLANK('Liste des engagés'!$B$8),"",VLOOKUP(I19,lp,3))</f>
        <v>#N/A</v>
      </c>
      <c r="J21" s="4" t="e">
        <f>IF(ISBLANK('Liste des engagés'!$B$8),"",VLOOKUP(J19,lp,3))</f>
        <v>#N/A</v>
      </c>
    </row>
    <row r="22" spans="1:10" s="10" customFormat="1" ht="32.25" customHeight="1" thickBot="1" x14ac:dyDescent="0.3">
      <c r="A22" s="9" t="e">
        <f>IF(ISBLANK('Liste des engagés'!$B$8),"",VLOOKUP(A19,lp,4))</f>
        <v>#N/A</v>
      </c>
      <c r="B22" s="9" t="e">
        <f>IF(ISBLANK('Liste des engagés'!$B$8),"",VLOOKUP(B19,lp,4))</f>
        <v>#N/A</v>
      </c>
      <c r="C22" s="9" t="e">
        <f>IF(ISBLANK('Liste des engagés'!$B$8),"",VLOOKUP(C19,lp,4))</f>
        <v>#N/A</v>
      </c>
      <c r="D22" s="9" t="e">
        <f>IF(ISBLANK('Liste des engagés'!$B$8),"",VLOOKUP(D19,lp,4))</f>
        <v>#N/A</v>
      </c>
      <c r="E22" s="9" t="e">
        <f>IF(ISBLANK('Liste des engagés'!$B$8),"",VLOOKUP(E19,lp,4))</f>
        <v>#N/A</v>
      </c>
      <c r="F22" s="9" t="e">
        <f>IF(ISBLANK('Liste des engagés'!$B$8),"",VLOOKUP(F19,lp,4))</f>
        <v>#N/A</v>
      </c>
      <c r="G22" s="9" t="e">
        <f>IF(ISBLANK('Liste des engagés'!$B$8),"",VLOOKUP(G19,lp,4))</f>
        <v>#N/A</v>
      </c>
      <c r="H22" s="9" t="e">
        <f>IF(ISBLANK('Liste des engagés'!$B$8),"",VLOOKUP(H19,lp,4))</f>
        <v>#N/A</v>
      </c>
      <c r="I22" s="9" t="e">
        <f>IF(ISBLANK('Liste des engagés'!$B$8),"",VLOOKUP(I19,lp,4))</f>
        <v>#N/A</v>
      </c>
      <c r="J22" s="9" t="e">
        <f>IF(ISBLANK('Liste des engagés'!$B$8),"",VLOOKUP(J19,lp,4))</f>
        <v>#N/A</v>
      </c>
    </row>
    <row r="23" spans="1:10" s="8" customFormat="1" ht="30" x14ac:dyDescent="0.25">
      <c r="A23" s="7">
        <v>41</v>
      </c>
      <c r="B23" s="7">
        <v>42</v>
      </c>
      <c r="C23" s="7">
        <v>43</v>
      </c>
      <c r="D23" s="7">
        <v>44</v>
      </c>
      <c r="E23" s="7">
        <v>45</v>
      </c>
      <c r="F23" s="7">
        <v>46</v>
      </c>
      <c r="G23" s="7">
        <v>47</v>
      </c>
      <c r="H23" s="7">
        <v>48</v>
      </c>
      <c r="I23" s="7">
        <v>49</v>
      </c>
      <c r="J23" s="7">
        <v>50</v>
      </c>
    </row>
    <row r="24" spans="1:10" x14ac:dyDescent="0.25">
      <c r="A24" s="4" t="e">
        <f>IF(ISBLANK('Liste des engagés'!$B$8),"",VLOOKUP(A23,lp,2))</f>
        <v>#N/A</v>
      </c>
      <c r="B24" s="4" t="e">
        <f>IF(ISBLANK('Liste des engagés'!$B$8),"",VLOOKUP(B23,lp,2))</f>
        <v>#N/A</v>
      </c>
      <c r="C24" s="4" t="e">
        <f>IF(ISBLANK('Liste des engagés'!$B$8),"",VLOOKUP(C23,lp,2))</f>
        <v>#N/A</v>
      </c>
      <c r="D24" s="4" t="e">
        <f>IF(ISBLANK('Liste des engagés'!$B$8),"",VLOOKUP(D23,lp,2))</f>
        <v>#N/A</v>
      </c>
      <c r="E24" s="4" t="e">
        <f>IF(ISBLANK('Liste des engagés'!$B$8),"",VLOOKUP(E23,lp,2))</f>
        <v>#N/A</v>
      </c>
      <c r="F24" s="4" t="e">
        <f>IF(ISBLANK('Liste des engagés'!$B$8),"",VLOOKUP(F23,lp,2))</f>
        <v>#N/A</v>
      </c>
      <c r="G24" s="4" t="e">
        <f>IF(ISBLANK('Liste des engagés'!$B$8),"",VLOOKUP(G23,lp,2))</f>
        <v>#N/A</v>
      </c>
      <c r="H24" s="4" t="e">
        <f>IF(ISBLANK('Liste des engagés'!$B$8),"",VLOOKUP(H23,lp,2))</f>
        <v>#N/A</v>
      </c>
      <c r="I24" s="4" t="e">
        <f>IF(ISBLANK('Liste des engagés'!$B$8),"",VLOOKUP(I23,lp,2))</f>
        <v>#N/A</v>
      </c>
      <c r="J24" s="4" t="e">
        <f>IF(ISBLANK('Liste des engagés'!$B$8),"",VLOOKUP(J23,lp,2))</f>
        <v>#N/A</v>
      </c>
    </row>
    <row r="25" spans="1:10" x14ac:dyDescent="0.25">
      <c r="A25" s="4" t="e">
        <f>IF(ISBLANK('Liste des engagés'!$B$8),"",VLOOKUP(A23,lp,3))</f>
        <v>#N/A</v>
      </c>
      <c r="B25" s="4" t="e">
        <f>IF(ISBLANK('Liste des engagés'!$B$8),"",VLOOKUP(B23,lp,3))</f>
        <v>#N/A</v>
      </c>
      <c r="C25" s="4" t="e">
        <f>IF(ISBLANK('Liste des engagés'!$B$8),"",VLOOKUP(C23,lp,3))</f>
        <v>#N/A</v>
      </c>
      <c r="D25" s="4" t="e">
        <f>IF(ISBLANK('Liste des engagés'!$B$8),"",VLOOKUP(D23,lp,3))</f>
        <v>#N/A</v>
      </c>
      <c r="E25" s="4" t="e">
        <f>IF(ISBLANK('Liste des engagés'!$B$8),"",VLOOKUP(E23,lp,3))</f>
        <v>#N/A</v>
      </c>
      <c r="F25" s="4" t="e">
        <f>IF(ISBLANK('Liste des engagés'!$B$8),"",VLOOKUP(F23,lp,3))</f>
        <v>#N/A</v>
      </c>
      <c r="G25" s="4" t="e">
        <f>IF(ISBLANK('Liste des engagés'!$B$8),"",VLOOKUP(G23,lp,3))</f>
        <v>#N/A</v>
      </c>
      <c r="H25" s="4" t="e">
        <f>IF(ISBLANK('Liste des engagés'!$B$8),"",VLOOKUP(H23,lp,3))</f>
        <v>#N/A</v>
      </c>
      <c r="I25" s="4" t="e">
        <f>IF(ISBLANK('Liste des engagés'!$B$8),"",VLOOKUP(I23,lp,3))</f>
        <v>#N/A</v>
      </c>
      <c r="J25" s="4" t="e">
        <f>IF(ISBLANK('Liste des engagés'!$B$8),"",VLOOKUP(J23,lp,3))</f>
        <v>#N/A</v>
      </c>
    </row>
    <row r="26" spans="1:10" s="11" customFormat="1" ht="32.25" customHeight="1" thickBot="1" x14ac:dyDescent="0.3">
      <c r="A26" s="5" t="e">
        <f>IF(ISBLANK('Liste des engagés'!$B$8),"",VLOOKUP(A23,lp,4))</f>
        <v>#N/A</v>
      </c>
      <c r="B26" s="5" t="e">
        <f>IF(ISBLANK('Liste des engagés'!$B$8),"",VLOOKUP(B23,lp,4))</f>
        <v>#N/A</v>
      </c>
      <c r="C26" s="5" t="e">
        <f>IF(ISBLANK('Liste des engagés'!$B$8),"",VLOOKUP(C23,lp,4))</f>
        <v>#N/A</v>
      </c>
      <c r="D26" s="5" t="e">
        <f>IF(ISBLANK('Liste des engagés'!$B$8),"",VLOOKUP(D23,lp,4))</f>
        <v>#N/A</v>
      </c>
      <c r="E26" s="5" t="e">
        <f>IF(ISBLANK('Liste des engagés'!$B$8),"",VLOOKUP(E23,lp,4))</f>
        <v>#N/A</v>
      </c>
      <c r="F26" s="5" t="e">
        <f>IF(ISBLANK('Liste des engagés'!$B$8),"",VLOOKUP(F23,lp,4))</f>
        <v>#N/A</v>
      </c>
      <c r="G26" s="5" t="e">
        <f>IF(ISBLANK('Liste des engagés'!$B$8),"",VLOOKUP(G23,lp,4))</f>
        <v>#N/A</v>
      </c>
      <c r="H26" s="5" t="e">
        <f>IF(ISBLANK('Liste des engagés'!$B$8),"",VLOOKUP(H23,lp,4))</f>
        <v>#N/A</v>
      </c>
      <c r="I26" s="5" t="e">
        <f>IF(ISBLANK('Liste des engagés'!$B$8),"",VLOOKUP(I23,lp,4))</f>
        <v>#N/A</v>
      </c>
      <c r="J26" s="5" t="e">
        <f>IF(ISBLANK('Liste des engagés'!$B$8),"",VLOOKUP(J23,lp,4))</f>
        <v>#N/A</v>
      </c>
    </row>
    <row r="27" spans="1:10" s="8" customFormat="1" ht="30" x14ac:dyDescent="0.25">
      <c r="A27" s="7">
        <v>51</v>
      </c>
      <c r="B27" s="7">
        <v>52</v>
      </c>
      <c r="C27" s="7">
        <v>53</v>
      </c>
      <c r="D27" s="7">
        <v>54</v>
      </c>
      <c r="E27" s="7">
        <v>55</v>
      </c>
      <c r="F27" s="7">
        <v>56</v>
      </c>
      <c r="G27" s="7">
        <v>57</v>
      </c>
      <c r="H27" s="7">
        <v>58</v>
      </c>
      <c r="I27" s="7">
        <v>59</v>
      </c>
      <c r="J27" s="7">
        <v>60</v>
      </c>
    </row>
    <row r="28" spans="1:10" x14ac:dyDescent="0.25">
      <c r="A28" s="4" t="e">
        <f>IF(ISBLANK('Liste des engagés'!$B$8),"",VLOOKUP(A27,lp,2))</f>
        <v>#N/A</v>
      </c>
      <c r="B28" s="4" t="e">
        <f>IF(ISBLANK('Liste des engagés'!$B$8),"",VLOOKUP(B27,lp,2))</f>
        <v>#N/A</v>
      </c>
      <c r="C28" s="4" t="e">
        <f>IF(ISBLANK('Liste des engagés'!$B$8),"",VLOOKUP(C27,lp,2))</f>
        <v>#N/A</v>
      </c>
      <c r="D28" s="4" t="e">
        <f>IF(ISBLANK('Liste des engagés'!$B$8),"",VLOOKUP(D27,lp,2))</f>
        <v>#N/A</v>
      </c>
      <c r="E28" s="4" t="e">
        <f>IF(ISBLANK('Liste des engagés'!$B$8),"",VLOOKUP(E27,lp,2))</f>
        <v>#N/A</v>
      </c>
      <c r="F28" s="4" t="e">
        <f>IF(ISBLANK('Liste des engagés'!$B$8),"",VLOOKUP(F27,lp,2))</f>
        <v>#N/A</v>
      </c>
      <c r="G28" s="4" t="e">
        <f>IF(ISBLANK('Liste des engagés'!$B$8),"",VLOOKUP(G27,lp,2))</f>
        <v>#N/A</v>
      </c>
      <c r="H28" s="4" t="e">
        <f>IF(ISBLANK('Liste des engagés'!$B$8),"",VLOOKUP(H27,lp,2))</f>
        <v>#N/A</v>
      </c>
      <c r="I28" s="4" t="e">
        <f>IF(ISBLANK('Liste des engagés'!$B$8),"",VLOOKUP(I27,lp,2))</f>
        <v>#N/A</v>
      </c>
      <c r="J28" s="4" t="e">
        <f>IF(ISBLANK('Liste des engagés'!$B$8),"",VLOOKUP(J27,lp,2))</f>
        <v>#N/A</v>
      </c>
    </row>
    <row r="29" spans="1:10" x14ac:dyDescent="0.25">
      <c r="A29" s="4" t="e">
        <f>IF(ISBLANK('Liste des engagés'!$B$8),"",VLOOKUP(A27,lp,3))</f>
        <v>#N/A</v>
      </c>
      <c r="B29" s="4" t="e">
        <f>IF(ISBLANK('Liste des engagés'!$B$8),"",VLOOKUP(B27,lp,3))</f>
        <v>#N/A</v>
      </c>
      <c r="C29" s="4" t="e">
        <f>IF(ISBLANK('Liste des engagés'!$B$8),"",VLOOKUP(C27,lp,3))</f>
        <v>#N/A</v>
      </c>
      <c r="D29" s="4" t="e">
        <f>IF(ISBLANK('Liste des engagés'!$B$8),"",VLOOKUP(D27,lp,3))</f>
        <v>#N/A</v>
      </c>
      <c r="E29" s="4" t="e">
        <f>IF(ISBLANK('Liste des engagés'!$B$8),"",VLOOKUP(E27,lp,3))</f>
        <v>#N/A</v>
      </c>
      <c r="F29" s="4" t="e">
        <f>IF(ISBLANK('Liste des engagés'!$B$8),"",VLOOKUP(F27,lp,3))</f>
        <v>#N/A</v>
      </c>
      <c r="G29" s="4" t="e">
        <f>IF(ISBLANK('Liste des engagés'!$B$8),"",VLOOKUP(G27,lp,3))</f>
        <v>#N/A</v>
      </c>
      <c r="H29" s="4" t="e">
        <f>IF(ISBLANK('Liste des engagés'!$B$8),"",VLOOKUP(H27,lp,3))</f>
        <v>#N/A</v>
      </c>
      <c r="I29" s="4" t="e">
        <f>IF(ISBLANK('Liste des engagés'!$B$8),"",VLOOKUP(I27,lp,3))</f>
        <v>#N/A</v>
      </c>
      <c r="J29" s="4" t="e">
        <f>IF(ISBLANK('Liste des engagés'!$B$8),"",VLOOKUP(J27,lp,3))</f>
        <v>#N/A</v>
      </c>
    </row>
    <row r="30" spans="1:10" s="11" customFormat="1" ht="32.25" customHeight="1" thickBot="1" x14ac:dyDescent="0.3">
      <c r="A30" s="5" t="e">
        <f>IF(ISBLANK('Liste des engagés'!$B$8),"",VLOOKUP(A27,lp,4))</f>
        <v>#N/A</v>
      </c>
      <c r="B30" s="5" t="e">
        <f>IF(ISBLANK('Liste des engagés'!$B$8),"",VLOOKUP(B27,lp,4))</f>
        <v>#N/A</v>
      </c>
      <c r="C30" s="5" t="e">
        <f>IF(ISBLANK('Liste des engagés'!$B$8),"",VLOOKUP(C27,lp,4))</f>
        <v>#N/A</v>
      </c>
      <c r="D30" s="5" t="e">
        <f>IF(ISBLANK('Liste des engagés'!$B$8),"",VLOOKUP(D27,lp,4))</f>
        <v>#N/A</v>
      </c>
      <c r="E30" s="5" t="e">
        <f>IF(ISBLANK('Liste des engagés'!$B$8),"",VLOOKUP(E27,lp,4))</f>
        <v>#N/A</v>
      </c>
      <c r="F30" s="5" t="e">
        <f>IF(ISBLANK('Liste des engagés'!$B$8),"",VLOOKUP(F27,lp,4))</f>
        <v>#N/A</v>
      </c>
      <c r="G30" s="5" t="e">
        <f>IF(ISBLANK('Liste des engagés'!$B$8),"",VLOOKUP(G27,lp,4))</f>
        <v>#N/A</v>
      </c>
      <c r="H30" s="5" t="e">
        <f>IF(ISBLANK('Liste des engagés'!$B$8),"",VLOOKUP(H27,lp,4))</f>
        <v>#N/A</v>
      </c>
      <c r="I30" s="5" t="e">
        <f>IF(ISBLANK('Liste des engagés'!$B$8),"",VLOOKUP(I27,lp,4))</f>
        <v>#N/A</v>
      </c>
      <c r="J30" s="5" t="e">
        <f>IF(ISBLANK('Liste des engagés'!$B$8),"",VLOOKUP(J27,lp,4))</f>
        <v>#N/A</v>
      </c>
    </row>
    <row r="31" spans="1:10" s="8" customFormat="1" ht="30" x14ac:dyDescent="0.25">
      <c r="A31" s="7">
        <v>61</v>
      </c>
      <c r="B31" s="7">
        <v>62</v>
      </c>
      <c r="C31" s="7">
        <v>63</v>
      </c>
      <c r="D31" s="7">
        <v>64</v>
      </c>
      <c r="E31" s="7">
        <v>65</v>
      </c>
      <c r="F31" s="7">
        <v>66</v>
      </c>
      <c r="G31" s="7">
        <v>67</v>
      </c>
      <c r="H31" s="7">
        <v>68</v>
      </c>
      <c r="I31" s="7">
        <v>69</v>
      </c>
      <c r="J31" s="7">
        <v>70</v>
      </c>
    </row>
    <row r="32" spans="1:10" x14ac:dyDescent="0.25">
      <c r="A32" s="4" t="e">
        <f>IF(ISBLANK('Liste des engagés'!$B$8),"",VLOOKUP(A31,lp,2))</f>
        <v>#N/A</v>
      </c>
      <c r="B32" s="4" t="e">
        <f>IF(ISBLANK('Liste des engagés'!$B$8),"",VLOOKUP(B31,lp,2))</f>
        <v>#N/A</v>
      </c>
      <c r="C32" s="4" t="e">
        <f>IF(ISBLANK('Liste des engagés'!$B$8),"",VLOOKUP(C31,lp,2))</f>
        <v>#N/A</v>
      </c>
      <c r="D32" s="4" t="e">
        <f>IF(ISBLANK('Liste des engagés'!$B$8),"",VLOOKUP(D31,lp,2))</f>
        <v>#N/A</v>
      </c>
      <c r="E32" s="4" t="e">
        <f>IF(ISBLANK('Liste des engagés'!$B$8),"",VLOOKUP(E31,lp,2))</f>
        <v>#N/A</v>
      </c>
      <c r="F32" s="4" t="e">
        <f>IF(ISBLANK('Liste des engagés'!$B$8),"",VLOOKUP(F31,lp,2))</f>
        <v>#N/A</v>
      </c>
      <c r="G32" s="4" t="e">
        <f>IF(ISBLANK('Liste des engagés'!$B$8),"",VLOOKUP(G31,lp,2))</f>
        <v>#N/A</v>
      </c>
      <c r="H32" s="4" t="e">
        <f>IF(ISBLANK('Liste des engagés'!$B$8),"",VLOOKUP(H31,lp,2))</f>
        <v>#N/A</v>
      </c>
      <c r="I32" s="4" t="e">
        <f>IF(ISBLANK('Liste des engagés'!$B$8),"",VLOOKUP(I31,lp,2))</f>
        <v>#N/A</v>
      </c>
      <c r="J32" s="4" t="e">
        <f>IF(ISBLANK('Liste des engagés'!$B$8),"",VLOOKUP(J31,lp,2))</f>
        <v>#N/A</v>
      </c>
    </row>
    <row r="33" spans="1:10" x14ac:dyDescent="0.25">
      <c r="A33" s="4" t="e">
        <f>IF(ISBLANK('Liste des engagés'!$B$8),"",VLOOKUP(A31,lp,3))</f>
        <v>#N/A</v>
      </c>
      <c r="B33" s="4" t="e">
        <f>IF(ISBLANK('Liste des engagés'!$B$8),"",VLOOKUP(B31,lp,3))</f>
        <v>#N/A</v>
      </c>
      <c r="C33" s="4" t="e">
        <f>IF(ISBLANK('Liste des engagés'!$B$8),"",VLOOKUP(C31,lp,3))</f>
        <v>#N/A</v>
      </c>
      <c r="D33" s="4" t="e">
        <f>IF(ISBLANK('Liste des engagés'!$B$8),"",VLOOKUP(D31,lp,3))</f>
        <v>#N/A</v>
      </c>
      <c r="E33" s="4" t="e">
        <f>IF(ISBLANK('Liste des engagés'!$B$8),"",VLOOKUP(E31,lp,3))</f>
        <v>#N/A</v>
      </c>
      <c r="F33" s="4" t="e">
        <f>IF(ISBLANK('Liste des engagés'!$B$8),"",VLOOKUP(F31,lp,3))</f>
        <v>#N/A</v>
      </c>
      <c r="G33" s="4" t="e">
        <f>IF(ISBLANK('Liste des engagés'!$B$8),"",VLOOKUP(G31,lp,3))</f>
        <v>#N/A</v>
      </c>
      <c r="H33" s="4" t="e">
        <f>IF(ISBLANK('Liste des engagés'!$B$8),"",VLOOKUP(H31,lp,3))</f>
        <v>#N/A</v>
      </c>
      <c r="I33" s="4" t="e">
        <f>IF(ISBLANK('Liste des engagés'!$B$8),"",VLOOKUP(I31,lp,3))</f>
        <v>#N/A</v>
      </c>
      <c r="J33" s="4" t="e">
        <f>IF(ISBLANK('Liste des engagés'!$B$8),"",VLOOKUP(J31,lp,3))</f>
        <v>#N/A</v>
      </c>
    </row>
    <row r="34" spans="1:10" s="11" customFormat="1" ht="14.25" thickBot="1" x14ac:dyDescent="0.3">
      <c r="A34" s="5" t="e">
        <f>IF(ISBLANK('Liste des engagés'!$B$8),"",VLOOKUP(A31,lp,4))</f>
        <v>#N/A</v>
      </c>
      <c r="B34" s="5" t="e">
        <f>IF(ISBLANK('Liste des engagés'!$B$8),"",VLOOKUP(B31,lp,4))</f>
        <v>#N/A</v>
      </c>
      <c r="C34" s="5" t="e">
        <f>IF(ISBLANK('Liste des engagés'!$B$8),"",VLOOKUP(C31,lp,4))</f>
        <v>#N/A</v>
      </c>
      <c r="D34" s="5" t="e">
        <f>IF(ISBLANK('Liste des engagés'!$B$8),"",VLOOKUP(D31,lp,4))</f>
        <v>#N/A</v>
      </c>
      <c r="E34" s="5" t="e">
        <f>IF(ISBLANK('Liste des engagés'!$B$8),"",VLOOKUP(E31,lp,4))</f>
        <v>#N/A</v>
      </c>
      <c r="F34" s="5" t="e">
        <f>IF(ISBLANK('Liste des engagés'!$B$8),"",VLOOKUP(F31,lp,4))</f>
        <v>#N/A</v>
      </c>
      <c r="G34" s="5" t="e">
        <f>IF(ISBLANK('Liste des engagés'!$B$8),"",VLOOKUP(G31,lp,4))</f>
        <v>#N/A</v>
      </c>
      <c r="H34" s="5" t="e">
        <f>IF(ISBLANK('Liste des engagés'!$B$8),"",VLOOKUP(H31,lp,4))</f>
        <v>#N/A</v>
      </c>
      <c r="I34" s="5" t="e">
        <f>IF(ISBLANK('Liste des engagés'!$B$8),"",VLOOKUP(I31,lp,4))</f>
        <v>#N/A</v>
      </c>
      <c r="J34" s="5" t="e">
        <f>IF(ISBLANK('Liste des engagés'!$B$8),"",VLOOKUP(J31,lp,4))</f>
        <v>#N/A</v>
      </c>
    </row>
    <row r="35" spans="1:10" s="8" customFormat="1" ht="30" x14ac:dyDescent="0.25">
      <c r="A35" s="7">
        <v>71</v>
      </c>
      <c r="B35" s="7">
        <v>72</v>
      </c>
      <c r="C35" s="7">
        <v>73</v>
      </c>
      <c r="D35" s="7">
        <v>74</v>
      </c>
      <c r="E35" s="7">
        <v>75</v>
      </c>
      <c r="F35" s="7">
        <v>76</v>
      </c>
      <c r="G35" s="7">
        <v>77</v>
      </c>
      <c r="H35" s="7">
        <v>78</v>
      </c>
      <c r="I35" s="7">
        <v>79</v>
      </c>
      <c r="J35" s="7">
        <v>80</v>
      </c>
    </row>
    <row r="36" spans="1:10" x14ac:dyDescent="0.25">
      <c r="A36" s="4" t="e">
        <f>IF(ISBLANK('Liste des engagés'!$B$8),"",VLOOKUP(A35,lp,2))</f>
        <v>#N/A</v>
      </c>
      <c r="B36" s="4" t="e">
        <f>IF(ISBLANK('Liste des engagés'!$B$8),"",VLOOKUP(B35,lp,2))</f>
        <v>#N/A</v>
      </c>
      <c r="C36" s="4" t="e">
        <f>IF(ISBLANK('Liste des engagés'!$B$8),"",VLOOKUP(C35,lp,2))</f>
        <v>#N/A</v>
      </c>
      <c r="D36" s="4" t="e">
        <f>IF(ISBLANK('Liste des engagés'!$B$8),"",VLOOKUP(D35,lp,2))</f>
        <v>#N/A</v>
      </c>
      <c r="E36" s="4" t="e">
        <f>IF(ISBLANK('Liste des engagés'!$B$8),"",VLOOKUP(E35,lp,2))</f>
        <v>#N/A</v>
      </c>
      <c r="F36" s="4" t="e">
        <f>IF(ISBLANK('Liste des engagés'!$B$8),"",VLOOKUP(F35,lp,2))</f>
        <v>#N/A</v>
      </c>
      <c r="G36" s="4" t="e">
        <f>IF(ISBLANK('Liste des engagés'!$B$8),"",VLOOKUP(G35,lp,2))</f>
        <v>#N/A</v>
      </c>
      <c r="H36" s="4" t="e">
        <f>IF(ISBLANK('Liste des engagés'!$B$8),"",VLOOKUP(H35,lp,2))</f>
        <v>#N/A</v>
      </c>
      <c r="I36" s="4" t="e">
        <f>IF(ISBLANK('Liste des engagés'!$B$8),"",VLOOKUP(I35,lp,2))</f>
        <v>#N/A</v>
      </c>
      <c r="J36" s="4" t="e">
        <f>IF(ISBLANK('Liste des engagés'!$B$8),"",VLOOKUP(J35,lp,2))</f>
        <v>#N/A</v>
      </c>
    </row>
    <row r="37" spans="1:10" x14ac:dyDescent="0.25">
      <c r="A37" s="4" t="e">
        <f>IF(ISBLANK('Liste des engagés'!$B$8),"",VLOOKUP(A35,lp,3))</f>
        <v>#N/A</v>
      </c>
      <c r="B37" s="4" t="e">
        <f>IF(ISBLANK('Liste des engagés'!$B$8),"",VLOOKUP(B35,lp,3))</f>
        <v>#N/A</v>
      </c>
      <c r="C37" s="4" t="e">
        <f>IF(ISBLANK('Liste des engagés'!$B$8),"",VLOOKUP(C35,lp,3))</f>
        <v>#N/A</v>
      </c>
      <c r="D37" s="4" t="e">
        <f>IF(ISBLANK('Liste des engagés'!$B$8),"",VLOOKUP(D35,lp,3))</f>
        <v>#N/A</v>
      </c>
      <c r="E37" s="4" t="e">
        <f>IF(ISBLANK('Liste des engagés'!$B$8),"",VLOOKUP(E35,lp,3))</f>
        <v>#N/A</v>
      </c>
      <c r="F37" s="4" t="e">
        <f>IF(ISBLANK('Liste des engagés'!$B$8),"",VLOOKUP(F35,lp,3))</f>
        <v>#N/A</v>
      </c>
      <c r="G37" s="4" t="e">
        <f>IF(ISBLANK('Liste des engagés'!$B$8),"",VLOOKUP(G35,lp,3))</f>
        <v>#N/A</v>
      </c>
      <c r="H37" s="4" t="e">
        <f>IF(ISBLANK('Liste des engagés'!$B$8),"",VLOOKUP(H35,lp,3))</f>
        <v>#N/A</v>
      </c>
      <c r="I37" s="4" t="e">
        <f>IF(ISBLANK('Liste des engagés'!$B$8),"",VLOOKUP(I35,lp,3))</f>
        <v>#N/A</v>
      </c>
      <c r="J37" s="4" t="e">
        <f>IF(ISBLANK('Liste des engagés'!$B$8),"",VLOOKUP(J35,lp,3))</f>
        <v>#N/A</v>
      </c>
    </row>
    <row r="38" spans="1:10" s="11" customFormat="1" ht="14.25" thickBot="1" x14ac:dyDescent="0.3">
      <c r="A38" s="5" t="e">
        <f>IF(ISBLANK('Liste des engagés'!$B$8),"",VLOOKUP(A35,lp,4))</f>
        <v>#N/A</v>
      </c>
      <c r="B38" s="5" t="e">
        <f>IF(ISBLANK('Liste des engagés'!$B$8),"",VLOOKUP(B35,lp,4))</f>
        <v>#N/A</v>
      </c>
      <c r="C38" s="5" t="e">
        <f>IF(ISBLANK('Liste des engagés'!$B$8),"",VLOOKUP(C35,lp,4))</f>
        <v>#N/A</v>
      </c>
      <c r="D38" s="5" t="e">
        <f>IF(ISBLANK('Liste des engagés'!$B$8),"",VLOOKUP(D35,lp,4))</f>
        <v>#N/A</v>
      </c>
      <c r="E38" s="5" t="e">
        <f>IF(ISBLANK('Liste des engagés'!$B$8),"",VLOOKUP(E35,lp,4))</f>
        <v>#N/A</v>
      </c>
      <c r="F38" s="5" t="e">
        <f>IF(ISBLANK('Liste des engagés'!$B$8),"",VLOOKUP(F35,lp,4))</f>
        <v>#N/A</v>
      </c>
      <c r="G38" s="5" t="e">
        <f>IF(ISBLANK('Liste des engagés'!$B$8),"",VLOOKUP(G35,lp,4))</f>
        <v>#N/A</v>
      </c>
      <c r="H38" s="5" t="e">
        <f>IF(ISBLANK('Liste des engagés'!$B$8),"",VLOOKUP(H35,lp,4))</f>
        <v>#N/A</v>
      </c>
      <c r="I38" s="5" t="e">
        <f>IF(ISBLANK('Liste des engagés'!$B$8),"",VLOOKUP(I35,lp,4))</f>
        <v>#N/A</v>
      </c>
      <c r="J38" s="5" t="e">
        <f>IF(ISBLANK('Liste des engagés'!$B$8),"",VLOOKUP(J35,lp,4))</f>
        <v>#N/A</v>
      </c>
    </row>
    <row r="39" spans="1:10" s="8" customFormat="1" ht="30" x14ac:dyDescent="0.25">
      <c r="A39" s="7">
        <v>81</v>
      </c>
      <c r="B39" s="7">
        <v>82</v>
      </c>
      <c r="C39" s="7">
        <v>83</v>
      </c>
      <c r="D39" s="7">
        <v>84</v>
      </c>
      <c r="E39" s="7">
        <v>85</v>
      </c>
      <c r="F39" s="7">
        <v>86</v>
      </c>
      <c r="G39" s="7">
        <v>87</v>
      </c>
      <c r="H39" s="7">
        <v>88</v>
      </c>
      <c r="I39" s="7">
        <v>89</v>
      </c>
      <c r="J39" s="7">
        <v>90</v>
      </c>
    </row>
    <row r="40" spans="1:10" x14ac:dyDescent="0.25">
      <c r="A40" s="4" t="e">
        <f>IF(ISBLANK('Liste des engagés'!$B$8),"",VLOOKUP(A39,lp,2))</f>
        <v>#N/A</v>
      </c>
      <c r="B40" s="4" t="e">
        <f>IF(ISBLANK('Liste des engagés'!$B$8),"",VLOOKUP(B39,lp,2))</f>
        <v>#N/A</v>
      </c>
      <c r="C40" s="4" t="e">
        <f>IF(ISBLANK('Liste des engagés'!$B$8),"",VLOOKUP(C39,lp,2))</f>
        <v>#N/A</v>
      </c>
      <c r="D40" s="4" t="e">
        <f>IF(ISBLANK('Liste des engagés'!$B$8),"",VLOOKUP(D39,lp,2))</f>
        <v>#N/A</v>
      </c>
      <c r="E40" s="4" t="e">
        <f>IF(ISBLANK('Liste des engagés'!$B$8),"",VLOOKUP(E39,lp,2))</f>
        <v>#N/A</v>
      </c>
      <c r="F40" s="4" t="e">
        <f>IF(ISBLANK('Liste des engagés'!$B$8),"",VLOOKUP(F39,lp,2))</f>
        <v>#N/A</v>
      </c>
      <c r="G40" s="4" t="e">
        <f>IF(ISBLANK('Liste des engagés'!$B$8),"",VLOOKUP(G39,lp,2))</f>
        <v>#N/A</v>
      </c>
      <c r="H40" s="4" t="e">
        <f>IF(ISBLANK('Liste des engagés'!$B$8),"",VLOOKUP(H39,lp,2))</f>
        <v>#N/A</v>
      </c>
      <c r="I40" s="4" t="e">
        <f>IF(ISBLANK('Liste des engagés'!$B$8),"",VLOOKUP(I39,lp,2))</f>
        <v>#N/A</v>
      </c>
      <c r="J40" s="4" t="e">
        <f>IF(ISBLANK('Liste des engagés'!$B$8),"",VLOOKUP(J39,lp,2))</f>
        <v>#N/A</v>
      </c>
    </row>
    <row r="41" spans="1:10" x14ac:dyDescent="0.25">
      <c r="A41" s="4" t="e">
        <f>IF(ISBLANK('Liste des engagés'!$B$8),"",VLOOKUP(A39,lp,3))</f>
        <v>#N/A</v>
      </c>
      <c r="B41" s="4" t="e">
        <f>IF(ISBLANK('Liste des engagés'!$B$8),"",VLOOKUP(B39,lp,3))</f>
        <v>#N/A</v>
      </c>
      <c r="C41" s="4" t="e">
        <f>IF(ISBLANK('Liste des engagés'!$B$8),"",VLOOKUP(C39,lp,3))</f>
        <v>#N/A</v>
      </c>
      <c r="D41" s="4" t="e">
        <f>IF(ISBLANK('Liste des engagés'!$B$8),"",VLOOKUP(D39,lp,3))</f>
        <v>#N/A</v>
      </c>
      <c r="E41" s="4" t="e">
        <f>IF(ISBLANK('Liste des engagés'!$B$8),"",VLOOKUP(E39,lp,3))</f>
        <v>#N/A</v>
      </c>
      <c r="F41" s="4" t="e">
        <f>IF(ISBLANK('Liste des engagés'!$B$8),"",VLOOKUP(F39,lp,3))</f>
        <v>#N/A</v>
      </c>
      <c r="G41" s="4" t="e">
        <f>IF(ISBLANK('Liste des engagés'!$B$8),"",VLOOKUP(G39,lp,3))</f>
        <v>#N/A</v>
      </c>
      <c r="H41" s="4" t="e">
        <f>IF(ISBLANK('Liste des engagés'!$B$8),"",VLOOKUP(H39,lp,3))</f>
        <v>#N/A</v>
      </c>
      <c r="I41" s="4" t="e">
        <f>IF(ISBLANK('Liste des engagés'!$B$8),"",VLOOKUP(I39,lp,3))</f>
        <v>#N/A</v>
      </c>
      <c r="J41" s="4" t="e">
        <f>IF(ISBLANK('Liste des engagés'!$B$8),"",VLOOKUP(J39,lp,3))</f>
        <v>#N/A</v>
      </c>
    </row>
    <row r="42" spans="1:10" s="11" customFormat="1" ht="14.25" thickBot="1" x14ac:dyDescent="0.3">
      <c r="A42" s="5" t="e">
        <f>IF(ISBLANK('Liste des engagés'!$B$8),"",VLOOKUP(A39,lp,4))</f>
        <v>#N/A</v>
      </c>
      <c r="B42" s="5" t="e">
        <f>IF(ISBLANK('Liste des engagés'!$B$8),"",VLOOKUP(B39,lp,4))</f>
        <v>#N/A</v>
      </c>
      <c r="C42" s="5" t="e">
        <f>IF(ISBLANK('Liste des engagés'!$B$8),"",VLOOKUP(C39,lp,4))</f>
        <v>#N/A</v>
      </c>
      <c r="D42" s="5" t="e">
        <f>IF(ISBLANK('Liste des engagés'!$B$8),"",VLOOKUP(D39,lp,4))</f>
        <v>#N/A</v>
      </c>
      <c r="E42" s="5" t="e">
        <f>IF(ISBLANK('Liste des engagés'!$B$8),"",VLOOKUP(E39,lp,4))</f>
        <v>#N/A</v>
      </c>
      <c r="F42" s="5" t="e">
        <f>IF(ISBLANK('Liste des engagés'!$B$8),"",VLOOKUP(F39,lp,4))</f>
        <v>#N/A</v>
      </c>
      <c r="G42" s="5" t="e">
        <f>IF(ISBLANK('Liste des engagés'!$B$8),"",VLOOKUP(G39,lp,4))</f>
        <v>#N/A</v>
      </c>
      <c r="H42" s="5" t="e">
        <f>IF(ISBLANK('Liste des engagés'!$B$8),"",VLOOKUP(H39,lp,4))</f>
        <v>#N/A</v>
      </c>
      <c r="I42" s="5" t="e">
        <f>IF(ISBLANK('Liste des engagés'!$B$8),"",VLOOKUP(I39,lp,4))</f>
        <v>#N/A</v>
      </c>
      <c r="J42" s="5" t="e">
        <f>IF(ISBLANK('Liste des engagés'!$B$8),"",VLOOKUP(J39,lp,4))</f>
        <v>#N/A</v>
      </c>
    </row>
    <row r="43" spans="1:10" s="8" customFormat="1" ht="30" x14ac:dyDescent="0.25">
      <c r="A43" s="7">
        <v>91</v>
      </c>
      <c r="B43" s="7">
        <v>92</v>
      </c>
      <c r="C43" s="7">
        <v>93</v>
      </c>
      <c r="D43" s="7">
        <v>94</v>
      </c>
      <c r="E43" s="7">
        <v>95</v>
      </c>
      <c r="F43" s="7">
        <v>96</v>
      </c>
      <c r="G43" s="7">
        <v>97</v>
      </c>
      <c r="H43" s="7">
        <v>98</v>
      </c>
      <c r="I43" s="7">
        <v>99</v>
      </c>
      <c r="J43" s="7">
        <v>100</v>
      </c>
    </row>
    <row r="44" spans="1:10" x14ac:dyDescent="0.25">
      <c r="A44" s="4" t="e">
        <f>IF(ISBLANK('Liste des engagés'!$B$8),"",VLOOKUP(A43,lp,2))</f>
        <v>#N/A</v>
      </c>
      <c r="B44" s="4" t="e">
        <f>IF(ISBLANK('Liste des engagés'!$B$8),"",VLOOKUP(B43,lp,2))</f>
        <v>#N/A</v>
      </c>
      <c r="C44" s="4" t="e">
        <f>IF(ISBLANK('Liste des engagés'!$B$8),"",VLOOKUP(C43,lp,2))</f>
        <v>#N/A</v>
      </c>
      <c r="D44" s="4" t="e">
        <f>IF(ISBLANK('Liste des engagés'!$B$8),"",VLOOKUP(D43,lp,2))</f>
        <v>#N/A</v>
      </c>
      <c r="E44" s="4" t="e">
        <f>IF(ISBLANK('Liste des engagés'!$B$8),"",VLOOKUP(E43,lp,2))</f>
        <v>#N/A</v>
      </c>
      <c r="F44" s="4" t="e">
        <f>IF(ISBLANK('Liste des engagés'!$B$8),"",VLOOKUP(F43,lp,2))</f>
        <v>#N/A</v>
      </c>
      <c r="G44" s="4" t="e">
        <f>IF(ISBLANK('Liste des engagés'!$B$8),"",VLOOKUP(G43,lp,2))</f>
        <v>#N/A</v>
      </c>
      <c r="H44" s="4" t="e">
        <f>IF(ISBLANK('Liste des engagés'!$B$8),"",VLOOKUP(H43,lp,2))</f>
        <v>#N/A</v>
      </c>
      <c r="I44" s="4" t="e">
        <f>IF(ISBLANK('Liste des engagés'!$B$8),"",VLOOKUP(I43,lp,2))</f>
        <v>#N/A</v>
      </c>
      <c r="J44" s="4" t="str">
        <f>IF(ISBLANK('Liste des engagés'!$B$8),"",VLOOKUP(J43,lp,2))</f>
        <v>LE SCIELLOUR Titouan</v>
      </c>
    </row>
    <row r="45" spans="1:10" x14ac:dyDescent="0.25">
      <c r="A45" s="4" t="e">
        <f>IF(ISBLANK('Liste des engagés'!$B$8),"",VLOOKUP(A43,lp,3))</f>
        <v>#N/A</v>
      </c>
      <c r="B45" s="4" t="e">
        <f>IF(ISBLANK('Liste des engagés'!$B$8),"",VLOOKUP(B43,lp,3))</f>
        <v>#N/A</v>
      </c>
      <c r="C45" s="4" t="e">
        <f>IF(ISBLANK('Liste des engagés'!$B$8),"",VLOOKUP(C43,lp,3))</f>
        <v>#N/A</v>
      </c>
      <c r="D45" s="4" t="e">
        <f>IF(ISBLANK('Liste des engagés'!$B$8),"",VLOOKUP(D43,lp,3))</f>
        <v>#N/A</v>
      </c>
      <c r="E45" s="4" t="e">
        <f>IF(ISBLANK('Liste des engagés'!$B$8),"",VLOOKUP(E43,lp,3))</f>
        <v>#N/A</v>
      </c>
      <c r="F45" s="4" t="e">
        <f>IF(ISBLANK('Liste des engagés'!$B$8),"",VLOOKUP(F43,lp,3))</f>
        <v>#N/A</v>
      </c>
      <c r="G45" s="4" t="e">
        <f>IF(ISBLANK('Liste des engagés'!$B$8),"",VLOOKUP(G43,lp,3))</f>
        <v>#N/A</v>
      </c>
      <c r="H45" s="4" t="e">
        <f>IF(ISBLANK('Liste des engagés'!$B$8),"",VLOOKUP(H43,lp,3))</f>
        <v>#N/A</v>
      </c>
      <c r="I45" s="4" t="e">
        <f>IF(ISBLANK('Liste des engagés'!$B$8),"",VLOOKUP(I43,lp,3))</f>
        <v>#N/A</v>
      </c>
      <c r="J45" s="4" t="str">
        <f>IF(ISBLANK('Liste des engagés'!$B$8),"",VLOOKUP(J43,lp,3))</f>
        <v>UC Inguiniel</v>
      </c>
    </row>
    <row r="46" spans="1:10" s="10" customFormat="1" ht="13.5" thickBot="1" x14ac:dyDescent="0.3">
      <c r="A46" s="9" t="e">
        <f>IF(ISBLANK('Liste des engagés'!$B$8),"",VLOOKUP(A43,lp,4))</f>
        <v>#N/A</v>
      </c>
      <c r="B46" s="9" t="e">
        <f>IF(ISBLANK('Liste des engagés'!$B$8),"",VLOOKUP(B43,lp,4))</f>
        <v>#N/A</v>
      </c>
      <c r="C46" s="9" t="e">
        <f>IF(ISBLANK('Liste des engagés'!$B$8),"",VLOOKUP(C43,lp,4))</f>
        <v>#N/A</v>
      </c>
      <c r="D46" s="9" t="e">
        <f>IF(ISBLANK('Liste des engagés'!$B$8),"",VLOOKUP(D43,lp,4))</f>
        <v>#N/A</v>
      </c>
      <c r="E46" s="9" t="e">
        <f>IF(ISBLANK('Liste des engagés'!$B$8),"",VLOOKUP(E43,lp,4))</f>
        <v>#N/A</v>
      </c>
      <c r="F46" s="9" t="e">
        <f>IF(ISBLANK('Liste des engagés'!$B$8),"",VLOOKUP(F43,lp,4))</f>
        <v>#N/A</v>
      </c>
      <c r="G46" s="9" t="e">
        <f>IF(ISBLANK('Liste des engagés'!$B$8),"",VLOOKUP(G43,lp,4))</f>
        <v>#N/A</v>
      </c>
      <c r="H46" s="9" t="e">
        <f>IF(ISBLANK('Liste des engagés'!$B$8),"",VLOOKUP(H43,lp,4))</f>
        <v>#N/A</v>
      </c>
      <c r="I46" s="9" t="e">
        <f>IF(ISBLANK('Liste des engagés'!$B$8),"",VLOOKUP(I43,lp,4))</f>
        <v>#N/A</v>
      </c>
      <c r="J46" s="9">
        <f>IF(ISBLANK('Liste des engagés'!$B$8),"",VLOOKUP(J43,lp,4))</f>
        <v>0</v>
      </c>
    </row>
    <row r="47" spans="1:10" s="8" customFormat="1" ht="30" x14ac:dyDescent="0.25">
      <c r="A47" s="7">
        <v>101</v>
      </c>
      <c r="B47" s="7">
        <v>102</v>
      </c>
      <c r="C47" s="7">
        <v>103</v>
      </c>
      <c r="D47" s="7">
        <v>104</v>
      </c>
      <c r="E47" s="7">
        <v>105</v>
      </c>
      <c r="F47" s="7">
        <v>106</v>
      </c>
      <c r="G47" s="7">
        <v>107</v>
      </c>
      <c r="H47" s="7">
        <v>108</v>
      </c>
      <c r="I47" s="7">
        <v>109</v>
      </c>
      <c r="J47" s="7">
        <v>110</v>
      </c>
    </row>
    <row r="48" spans="1:10" x14ac:dyDescent="0.25">
      <c r="A48" s="4" t="str">
        <f>IF(ISBLANK('Liste des engagés'!$B$8),"",VLOOKUP(A47,lp,2))</f>
        <v>GUEGAN  Naël</v>
      </c>
      <c r="B48" s="4" t="str">
        <f>IF(ISBLANK('Liste des engagés'!$B$8),"",VLOOKUP(B47,lp,2))</f>
        <v>ORTEGA MARTIN CLEMENT</v>
      </c>
      <c r="C48" s="4" t="str">
        <f>IF(ISBLANK('Liste des engagés'!$B$8),"",VLOOKUP(C47,lp,2))</f>
        <v>BRETON PICHARD Marius</v>
      </c>
      <c r="D48" s="4" t="str">
        <f>IF(ISBLANK('Liste des engagés'!$B$8),"",VLOOKUP(D47,lp,2))</f>
        <v>TREHIN MERWEN</v>
      </c>
      <c r="E48" s="4" t="str">
        <f>IF(ISBLANK('Liste des engagés'!$B$8),"",VLOOKUP(E47,lp,2))</f>
        <v>LE TERRIEN MATIS</v>
      </c>
      <c r="F48" s="4" t="str">
        <f>IF(ISBLANK('Liste des engagés'!$B$8),"",VLOOKUP(F47,lp,2))</f>
        <v>LE SCIELLOUR Valentin</v>
      </c>
      <c r="G48" s="4" t="str">
        <f>IF(ISBLANK('Liste des engagés'!$B$8),"",VLOOKUP(G47,lp,2))</f>
        <v>MOISAN Devrig</v>
      </c>
      <c r="H48" s="4" t="str">
        <f>IF(ISBLANK('Liste des engagés'!$B$8),"",VLOOKUP(H47,lp,2))</f>
        <v>THETIOT EDGAR</v>
      </c>
      <c r="I48" s="4" t="str">
        <f>IF(ISBLANK('Liste des engagés'!$B$8),"",VLOOKUP(I47,lp,2))</f>
        <v>ROUILLON Lilwenn (F)</v>
      </c>
      <c r="J48" s="4" t="str">
        <f>IF(ISBLANK('Liste des engagés'!$B$8),"",VLOOKUP(J47,lp,2))</f>
        <v>THETIOT ELIOTT</v>
      </c>
    </row>
    <row r="49" spans="1:10" x14ac:dyDescent="0.25">
      <c r="A49" s="4" t="str">
        <f>IF(ISBLANK('Liste des engagés'!$B$8),"",VLOOKUP(A47,lp,3))</f>
        <v>Locminé</v>
      </c>
      <c r="B49" s="4" t="str">
        <f>IF(ISBLANK('Liste des engagés'!$B$8),"",VLOOKUP(B47,lp,3))</f>
        <v>UC Véloce Vannes</v>
      </c>
      <c r="C49" s="4" t="str">
        <f>IF(ISBLANK('Liste des engagés'!$B$8),"",VLOOKUP(C47,lp,3))</f>
        <v>UC Alréenne</v>
      </c>
      <c r="D49" s="4" t="str">
        <f>IF(ISBLANK('Liste des engagés'!$B$8),"",VLOOKUP(D47,lp,3))</f>
        <v>EC Pluvignoise</v>
      </c>
      <c r="E49" s="4" t="str">
        <f>IF(ISBLANK('Liste des engagés'!$B$8),"",VLOOKUP(E47,lp,3))</f>
        <v>AC Lanester</v>
      </c>
      <c r="F49" s="4" t="str">
        <f>IF(ISBLANK('Liste des engagés'!$B$8),"",VLOOKUP(F47,lp,3))</f>
        <v>UC Inguiniel</v>
      </c>
      <c r="G49" s="4" t="str">
        <f>IF(ISBLANK('Liste des engagés'!$B$8),"",VLOOKUP(G47,lp,3))</f>
        <v>Locminé</v>
      </c>
      <c r="H49" s="4" t="str">
        <f>IF(ISBLANK('Liste des engagés'!$B$8),"",VLOOKUP(H47,lp,3))</f>
        <v>UC Véloce Vannes</v>
      </c>
      <c r="I49" s="4" t="str">
        <f>IF(ISBLANK('Liste des engagés'!$B$8),"",VLOOKUP(I47,lp,3))</f>
        <v>UC Alréenne</v>
      </c>
      <c r="J49" s="4" t="str">
        <f>IF(ISBLANK('Liste des engagés'!$B$8),"",VLOOKUP(J47,lp,3))</f>
        <v>UC Véloce Vannes</v>
      </c>
    </row>
    <row r="50" spans="1:10" s="11" customFormat="1" ht="32.25" customHeight="1" thickBot="1" x14ac:dyDescent="0.3">
      <c r="A50" s="5">
        <f>IF(ISBLANK('Liste des engagés'!$B$8),"",VLOOKUP(A47,lp,4))</f>
        <v>0</v>
      </c>
      <c r="B50" s="5">
        <f>IF(ISBLANK('Liste des engagés'!$B$8),"",VLOOKUP(B47,lp,4))</f>
        <v>0</v>
      </c>
      <c r="C50" s="5">
        <f>IF(ISBLANK('Liste des engagés'!$B$8),"",VLOOKUP(C47,lp,4))</f>
        <v>0</v>
      </c>
      <c r="D50" s="5">
        <f>IF(ISBLANK('Liste des engagés'!$B$8),"",VLOOKUP(D47,lp,4))</f>
        <v>0</v>
      </c>
      <c r="E50" s="5">
        <f>IF(ISBLANK('Liste des engagés'!$B$8),"",VLOOKUP(E47,lp,4))</f>
        <v>0</v>
      </c>
      <c r="F50" s="5">
        <f>IF(ISBLANK('Liste des engagés'!$B$8),"",VLOOKUP(F47,lp,4))</f>
        <v>0</v>
      </c>
      <c r="G50" s="5">
        <f>IF(ISBLANK('Liste des engagés'!$B$8),"",VLOOKUP(G47,lp,4))</f>
        <v>0</v>
      </c>
      <c r="H50" s="5">
        <f>IF(ISBLANK('Liste des engagés'!$B$8),"",VLOOKUP(H47,lp,4))</f>
        <v>0</v>
      </c>
      <c r="I50" s="5">
        <f>IF(ISBLANK('Liste des engagés'!$B$8),"",VLOOKUP(I47,lp,4))</f>
        <v>0</v>
      </c>
      <c r="J50" s="5">
        <f>IF(ISBLANK('Liste des engagés'!$B$8),"",VLOOKUP(J47,lp,4))</f>
        <v>0</v>
      </c>
    </row>
    <row r="51" spans="1:10" s="8" customFormat="1" ht="30" x14ac:dyDescent="0.25">
      <c r="A51" s="7">
        <v>111</v>
      </c>
      <c r="B51" s="7">
        <v>112</v>
      </c>
      <c r="C51" s="7">
        <v>113</v>
      </c>
      <c r="D51" s="7">
        <v>114</v>
      </c>
      <c r="E51" s="7">
        <v>115</v>
      </c>
      <c r="F51" s="7">
        <v>116</v>
      </c>
      <c r="G51" s="7">
        <v>117</v>
      </c>
      <c r="H51" s="7">
        <v>118</v>
      </c>
      <c r="I51" s="7">
        <v>119</v>
      </c>
      <c r="J51" s="7">
        <v>120</v>
      </c>
    </row>
    <row r="52" spans="1:10" x14ac:dyDescent="0.25">
      <c r="A52" s="4" t="str">
        <f>IF(ISBLANK('Liste des engagés'!$B$8),"",VLOOKUP(A51,lp,2))</f>
        <v>THETIOT ELIOTT</v>
      </c>
      <c r="B52" s="4" t="str">
        <f>IF(ISBLANK('Liste des engagés'!$B$8),"",VLOOKUP(B51,lp,2))</f>
        <v>THETIOT ELIOTT</v>
      </c>
      <c r="C52" s="4" t="str">
        <f>IF(ISBLANK('Liste des engagés'!$B$8),"",VLOOKUP(C51,lp,2))</f>
        <v>THETIOT ELIOTT</v>
      </c>
      <c r="D52" s="4" t="str">
        <f>IF(ISBLANK('Liste des engagés'!$B$8),"",VLOOKUP(D51,lp,2))</f>
        <v>THETIOT ELIOTT</v>
      </c>
      <c r="E52" s="4" t="str">
        <f>IF(ISBLANK('Liste des engagés'!$B$8),"",VLOOKUP(E51,lp,2))</f>
        <v>THETIOT ELIOTT</v>
      </c>
      <c r="F52" s="4" t="str">
        <f>IF(ISBLANK('Liste des engagés'!$B$8),"",VLOOKUP(F51,lp,2))</f>
        <v>THETIOT ELIOTT</v>
      </c>
      <c r="G52" s="4" t="str">
        <f>IF(ISBLANK('Liste des engagés'!$B$8),"",VLOOKUP(G51,lp,2))</f>
        <v>THETIOT ELIOTT</v>
      </c>
      <c r="H52" s="4" t="str">
        <f>IF(ISBLANK('Liste des engagés'!$B$8),"",VLOOKUP(H51,lp,2))</f>
        <v>THETIOT ELIOTT</v>
      </c>
      <c r="I52" s="4" t="str">
        <f>IF(ISBLANK('Liste des engagés'!$B$8),"",VLOOKUP(I51,lp,2))</f>
        <v>THETIOT ELIOTT</v>
      </c>
      <c r="J52" s="4" t="str">
        <f>IF(ISBLANK('Liste des engagés'!$B$8),"",VLOOKUP(J51,lp,2))</f>
        <v>THETIOT ELIOTT</v>
      </c>
    </row>
    <row r="53" spans="1:10" x14ac:dyDescent="0.25">
      <c r="A53" s="4" t="str">
        <f>IF(ISBLANK('Liste des engagés'!$B$8),"",VLOOKUP(A51,lp,3))</f>
        <v>UC Véloce Vannes</v>
      </c>
      <c r="B53" s="4" t="str">
        <f>IF(ISBLANK('Liste des engagés'!$B$8),"",VLOOKUP(B51,lp,3))</f>
        <v>UC Véloce Vannes</v>
      </c>
      <c r="C53" s="4" t="str">
        <f>IF(ISBLANK('Liste des engagés'!$B$8),"",VLOOKUP(C51,lp,3))</f>
        <v>UC Véloce Vannes</v>
      </c>
      <c r="D53" s="4" t="str">
        <f>IF(ISBLANK('Liste des engagés'!$B$8),"",VLOOKUP(D51,lp,3))</f>
        <v>UC Véloce Vannes</v>
      </c>
      <c r="E53" s="4" t="str">
        <f>IF(ISBLANK('Liste des engagés'!$B$8),"",VLOOKUP(E51,lp,3))</f>
        <v>UC Véloce Vannes</v>
      </c>
      <c r="F53" s="4" t="str">
        <f>IF(ISBLANK('Liste des engagés'!$B$8),"",VLOOKUP(F51,lp,3))</f>
        <v>UC Véloce Vannes</v>
      </c>
      <c r="G53" s="4" t="str">
        <f>IF(ISBLANK('Liste des engagés'!$B$8),"",VLOOKUP(G51,lp,3))</f>
        <v>UC Véloce Vannes</v>
      </c>
      <c r="H53" s="4" t="str">
        <f>IF(ISBLANK('Liste des engagés'!$B$8),"",VLOOKUP(H51,lp,3))</f>
        <v>UC Véloce Vannes</v>
      </c>
      <c r="I53" s="4" t="str">
        <f>IF(ISBLANK('Liste des engagés'!$B$8),"",VLOOKUP(I51,lp,3))</f>
        <v>UC Véloce Vannes</v>
      </c>
      <c r="J53" s="4" t="str">
        <f>IF(ISBLANK('Liste des engagés'!$B$8),"",VLOOKUP(J51,lp,3))</f>
        <v>UC Véloce Vannes</v>
      </c>
    </row>
    <row r="54" spans="1:10" s="11" customFormat="1" ht="32.25" customHeight="1" thickBot="1" x14ac:dyDescent="0.3">
      <c r="A54" s="5">
        <f>IF(ISBLANK('Liste des engagés'!$B$8),"",VLOOKUP(A51,lp,4))</f>
        <v>0</v>
      </c>
      <c r="B54" s="5">
        <f>IF(ISBLANK('Liste des engagés'!$B$8),"",VLOOKUP(B51,lp,4))</f>
        <v>0</v>
      </c>
      <c r="C54" s="5">
        <f>IF(ISBLANK('Liste des engagés'!$B$8),"",VLOOKUP(C51,lp,4))</f>
        <v>0</v>
      </c>
      <c r="D54" s="5">
        <f>IF(ISBLANK('Liste des engagés'!$B$8),"",VLOOKUP(D51,lp,4))</f>
        <v>0</v>
      </c>
      <c r="E54" s="5">
        <f>IF(ISBLANK('Liste des engagés'!$B$8),"",VLOOKUP(E51,lp,4))</f>
        <v>0</v>
      </c>
      <c r="F54" s="5">
        <f>IF(ISBLANK('Liste des engagés'!$B$8),"",VLOOKUP(F51,lp,4))</f>
        <v>0</v>
      </c>
      <c r="G54" s="5">
        <f>IF(ISBLANK('Liste des engagés'!$B$8),"",VLOOKUP(G51,lp,4))</f>
        <v>0</v>
      </c>
      <c r="H54" s="5">
        <f>IF(ISBLANK('Liste des engagés'!$B$8),"",VLOOKUP(H51,lp,4))</f>
        <v>0</v>
      </c>
      <c r="I54" s="5">
        <f>IF(ISBLANK('Liste des engagés'!$B$8),"",VLOOKUP(I51,lp,4))</f>
        <v>0</v>
      </c>
      <c r="J54" s="5">
        <f>IF(ISBLANK('Liste des engagés'!$B$8),"",VLOOKUP(J51,lp,4))</f>
        <v>0</v>
      </c>
    </row>
    <row r="55" spans="1:10" s="8" customFormat="1" ht="30" x14ac:dyDescent="0.25">
      <c r="A55" s="7">
        <v>121</v>
      </c>
      <c r="B55" s="7">
        <v>122</v>
      </c>
      <c r="C55" s="7">
        <v>123</v>
      </c>
      <c r="D55" s="7">
        <v>124</v>
      </c>
      <c r="E55" s="7">
        <v>125</v>
      </c>
      <c r="F55" s="7">
        <v>126</v>
      </c>
      <c r="G55" s="7">
        <v>127</v>
      </c>
      <c r="H55" s="7">
        <v>128</v>
      </c>
      <c r="I55" s="7">
        <v>129</v>
      </c>
      <c r="J55" s="7">
        <v>130</v>
      </c>
    </row>
    <row r="56" spans="1:10" ht="22.5" customHeight="1" x14ac:dyDescent="0.25">
      <c r="A56" s="4" t="str">
        <f>IF(ISBLANK('Liste des engagés'!$B$8),"",VLOOKUP(A55,lp,2))</f>
        <v>THETIOT ELIOTT</v>
      </c>
      <c r="B56" s="4" t="str">
        <f>IF(ISBLANK('Liste des engagés'!$B$8),"",VLOOKUP(B55,lp,2))</f>
        <v>THETIOT ELIOTT</v>
      </c>
      <c r="C56" s="4" t="str">
        <f>IF(ISBLANK('Liste des engagés'!$B$8),"",VLOOKUP(C55,lp,2))</f>
        <v>THETIOT ELIOTT</v>
      </c>
      <c r="D56" s="4" t="str">
        <f>IF(ISBLANK('Liste des engagés'!$B$8),"",VLOOKUP(D55,lp,2))</f>
        <v>THETIOT ELIOTT</v>
      </c>
      <c r="E56" s="4" t="str">
        <f>IF(ISBLANK('Liste des engagés'!$B$8),"",VLOOKUP(E55,lp,2))</f>
        <v>THETIOT ELIOTT</v>
      </c>
      <c r="F56" s="4" t="str">
        <f>IF(ISBLANK('Liste des engagés'!$B$8),"",VLOOKUP(F55,lp,2))</f>
        <v>THETIOT ELIOTT</v>
      </c>
      <c r="G56" s="4"/>
      <c r="H56" s="4"/>
      <c r="I56" s="4"/>
      <c r="J56" s="4"/>
    </row>
    <row r="57" spans="1:10" x14ac:dyDescent="0.25">
      <c r="A57" s="4" t="str">
        <f>IF(ISBLANK('Liste des engagés'!$B$8),"",VLOOKUP(A55,lp,3))</f>
        <v>UC Véloce Vannes</v>
      </c>
      <c r="B57" s="4" t="str">
        <f>IF(ISBLANK('Liste des engagés'!$B$8),"",VLOOKUP(B55,lp,3))</f>
        <v>UC Véloce Vannes</v>
      </c>
      <c r="C57" s="4" t="str">
        <f>IF(ISBLANK('Liste des engagés'!$B$8),"",VLOOKUP(C55,lp,3))</f>
        <v>UC Véloce Vannes</v>
      </c>
      <c r="D57" s="4" t="str">
        <f>IF(ISBLANK('Liste des engagés'!$B$8),"",VLOOKUP(D55,lp,3))</f>
        <v>UC Véloce Vannes</v>
      </c>
      <c r="E57" s="4" t="str">
        <f>IF(ISBLANK('Liste des engagés'!$B$8),"",VLOOKUP(E55,lp,3))</f>
        <v>UC Véloce Vannes</v>
      </c>
      <c r="F57" s="4" t="str">
        <f>IF(ISBLANK('Liste des engagés'!$B$8),"",VLOOKUP(F55,lp,3))</f>
        <v>UC Véloce Vannes</v>
      </c>
      <c r="G57" s="4"/>
      <c r="H57" s="4"/>
      <c r="I57" s="4"/>
      <c r="J57" s="4"/>
    </row>
    <row r="58" spans="1:10" s="11" customFormat="1" ht="32.25" customHeight="1" thickBot="1" x14ac:dyDescent="0.3">
      <c r="A58" s="5">
        <f>IF(ISBLANK('Liste des engagés'!$B$8),"",VLOOKUP(A55,lp,4))</f>
        <v>0</v>
      </c>
      <c r="B58" s="5">
        <f>IF(ISBLANK('Liste des engagés'!$B$8),"",VLOOKUP(B55,lp,4))</f>
        <v>0</v>
      </c>
      <c r="C58" s="5">
        <f>IF(ISBLANK('Liste des engagés'!$B$8),"",VLOOKUP(C55,lp,4))</f>
        <v>0</v>
      </c>
      <c r="D58" s="5">
        <f>IF(ISBLANK('Liste des engagés'!$B$8),"",VLOOKUP(D55,lp,4))</f>
        <v>0</v>
      </c>
      <c r="E58" s="5">
        <f>IF(ISBLANK('Liste des engagés'!$B$8),"",VLOOKUP(E55,lp,4))</f>
        <v>0</v>
      </c>
      <c r="F58" s="5">
        <f>IF(ISBLANK('Liste des engagés'!$B$8),"",VLOOKUP(F55,lp,4))</f>
        <v>0</v>
      </c>
      <c r="G58" s="5"/>
      <c r="H58" s="5"/>
      <c r="I58" s="5"/>
      <c r="J58" s="5"/>
    </row>
  </sheetData>
  <mergeCells count="1">
    <mergeCell ref="A5:J5"/>
  </mergeCells>
  <phoneticPr fontId="0" type="noConversion"/>
  <pageMargins left="0.21" right="0.12" top="0.39" bottom="0.55000000000000004" header="0.4921259845" footer="0.4921259845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6"/>
  <sheetViews>
    <sheetView topLeftCell="A14" zoomScale="120" zoomScaleNormal="120" workbookViewId="0">
      <selection activeCell="G22" sqref="G22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26.75" style="13" bestFit="1" customWidth="1"/>
    <col min="4" max="4" width="14.375" style="13" bestFit="1" customWidth="1"/>
    <col min="5" max="5" width="10.375" style="13" customWidth="1"/>
    <col min="6" max="16384" width="11" style="13"/>
  </cols>
  <sheetData>
    <row r="2" spans="1:6" s="31" customFormat="1" ht="14.25" x14ac:dyDescent="0.25"/>
    <row r="4" spans="1:6" s="33" customFormat="1" ht="14.25" x14ac:dyDescent="0.25"/>
    <row r="5" spans="1:6" s="14" customFormat="1" ht="15" customHeight="1" x14ac:dyDescent="0.25"/>
    <row r="6" spans="1:6" s="14" customFormat="1" ht="15" customHeight="1" x14ac:dyDescent="0.25"/>
    <row r="7" spans="1:6" s="14" customFormat="1" ht="15" customHeight="1" x14ac:dyDescent="0.25"/>
    <row r="8" spans="1:6" s="14" customFormat="1" ht="15" customHeight="1" x14ac:dyDescent="0.25"/>
    <row r="9" spans="1:6" s="14" customFormat="1" ht="15" customHeight="1" x14ac:dyDescent="0.25">
      <c r="A9" s="30"/>
      <c r="B9" s="30"/>
      <c r="C9" s="126" t="s">
        <v>33</v>
      </c>
      <c r="D9" s="126"/>
      <c r="E9" s="32"/>
      <c r="F9" s="31"/>
    </row>
    <row r="10" spans="1:6" s="14" customFormat="1" ht="15" customHeight="1" x14ac:dyDescent="0.25">
      <c r="A10" s="13"/>
      <c r="B10" s="13"/>
      <c r="C10" s="13"/>
      <c r="D10" s="13"/>
      <c r="E10" s="13"/>
      <c r="F10" s="13"/>
    </row>
    <row r="11" spans="1:6" s="14" customFormat="1" ht="15" customHeight="1" x14ac:dyDescent="0.25">
      <c r="A11" s="96" t="s">
        <v>2</v>
      </c>
      <c r="B11" s="96" t="s">
        <v>7</v>
      </c>
      <c r="C11" s="96" t="s">
        <v>13</v>
      </c>
      <c r="D11" s="96" t="s">
        <v>12</v>
      </c>
      <c r="E11" s="96" t="s">
        <v>1</v>
      </c>
      <c r="F11" s="96" t="s">
        <v>11</v>
      </c>
    </row>
    <row r="12" spans="1:6" s="14" customFormat="1" ht="30" customHeight="1" x14ac:dyDescent="0.2">
      <c r="A12" s="99">
        <v>1</v>
      </c>
      <c r="B12" s="97">
        <v>102</v>
      </c>
      <c r="C12" s="103" t="s">
        <v>79</v>
      </c>
      <c r="D12" s="101" t="s">
        <v>90</v>
      </c>
      <c r="E12" s="98">
        <v>1.2071759259259261E-4</v>
      </c>
      <c r="F12" s="99">
        <v>1</v>
      </c>
    </row>
    <row r="13" spans="1:6" s="14" customFormat="1" ht="30" customHeight="1" x14ac:dyDescent="0.25">
      <c r="A13" s="99">
        <v>2</v>
      </c>
      <c r="B13" s="97">
        <v>105</v>
      </c>
      <c r="C13" s="101" t="s">
        <v>82</v>
      </c>
      <c r="D13" s="101" t="s">
        <v>93</v>
      </c>
      <c r="E13" s="98">
        <v>1.2592592592592595E-4</v>
      </c>
      <c r="F13" s="99">
        <v>2</v>
      </c>
    </row>
    <row r="14" spans="1:6" s="14" customFormat="1" ht="30" customHeight="1" x14ac:dyDescent="0.25">
      <c r="A14" s="99">
        <v>3</v>
      </c>
      <c r="B14" s="97">
        <v>106</v>
      </c>
      <c r="C14" s="100" t="s">
        <v>83</v>
      </c>
      <c r="D14" s="101" t="s">
        <v>88</v>
      </c>
      <c r="E14" s="98">
        <v>1.2658564814814816E-4</v>
      </c>
      <c r="F14" s="99">
        <v>3</v>
      </c>
    </row>
    <row r="15" spans="1:6" s="14" customFormat="1" ht="30" customHeight="1" x14ac:dyDescent="0.25">
      <c r="A15" s="99">
        <v>4</v>
      </c>
      <c r="B15" s="97">
        <v>100</v>
      </c>
      <c r="C15" s="100" t="s">
        <v>77</v>
      </c>
      <c r="D15" s="101" t="s">
        <v>88</v>
      </c>
      <c r="E15" s="98">
        <v>1.2951388888888889E-4</v>
      </c>
      <c r="F15" s="99">
        <v>4</v>
      </c>
    </row>
    <row r="16" spans="1:6" s="14" customFormat="1" ht="30" customHeight="1" x14ac:dyDescent="0.2">
      <c r="A16" s="99">
        <v>5</v>
      </c>
      <c r="B16" s="97">
        <v>108</v>
      </c>
      <c r="C16" s="103" t="s">
        <v>85</v>
      </c>
      <c r="D16" s="101" t="s">
        <v>90</v>
      </c>
      <c r="E16" s="98">
        <v>1.3059027777777778E-4</v>
      </c>
      <c r="F16" s="99">
        <v>5</v>
      </c>
    </row>
    <row r="17" spans="1:6" s="14" customFormat="1" ht="30" customHeight="1" x14ac:dyDescent="0.2">
      <c r="A17" s="99">
        <v>6</v>
      </c>
      <c r="B17" s="97">
        <v>103</v>
      </c>
      <c r="C17" s="104" t="s">
        <v>80</v>
      </c>
      <c r="D17" s="101" t="s">
        <v>91</v>
      </c>
      <c r="E17" s="98">
        <v>1.4123842592592592E-4</v>
      </c>
      <c r="F17" s="99">
        <v>6</v>
      </c>
    </row>
    <row r="18" spans="1:6" s="14" customFormat="1" ht="30" customHeight="1" x14ac:dyDescent="0.25">
      <c r="A18" s="99">
        <v>7</v>
      </c>
      <c r="B18" s="97">
        <v>101</v>
      </c>
      <c r="C18" s="102" t="s">
        <v>78</v>
      </c>
      <c r="D18" s="101" t="s">
        <v>89</v>
      </c>
      <c r="E18" s="98">
        <v>1.4236111111111112E-4</v>
      </c>
      <c r="F18" s="99">
        <v>7</v>
      </c>
    </row>
    <row r="19" spans="1:6" s="14" customFormat="1" ht="30" customHeight="1" x14ac:dyDescent="0.2">
      <c r="A19" s="99">
        <v>8</v>
      </c>
      <c r="B19" s="97">
        <v>110</v>
      </c>
      <c r="C19" s="103" t="s">
        <v>87</v>
      </c>
      <c r="D19" s="101" t="s">
        <v>90</v>
      </c>
      <c r="E19" s="98">
        <v>1.4392361111111113E-4</v>
      </c>
      <c r="F19" s="99">
        <v>8</v>
      </c>
    </row>
    <row r="20" spans="1:6" s="14" customFormat="1" ht="30" customHeight="1" x14ac:dyDescent="0.25">
      <c r="A20" s="99">
        <v>9</v>
      </c>
      <c r="B20" s="97">
        <v>107</v>
      </c>
      <c r="C20" s="102" t="s">
        <v>84</v>
      </c>
      <c r="D20" s="101" t="s">
        <v>89</v>
      </c>
      <c r="E20" s="98">
        <v>1.4482638888888886E-4</v>
      </c>
      <c r="F20" s="99">
        <v>9</v>
      </c>
    </row>
    <row r="21" spans="1:6" s="14" customFormat="1" ht="30" customHeight="1" x14ac:dyDescent="0.2">
      <c r="A21" s="99">
        <v>10</v>
      </c>
      <c r="B21" s="97">
        <v>109</v>
      </c>
      <c r="C21" s="105" t="s">
        <v>86</v>
      </c>
      <c r="D21" s="106" t="s">
        <v>91</v>
      </c>
      <c r="E21" s="98">
        <v>2.2240740740740741E-4</v>
      </c>
      <c r="F21" s="99">
        <v>10</v>
      </c>
    </row>
    <row r="22" spans="1:6" s="14" customFormat="1" ht="30" customHeight="1" x14ac:dyDescent="0.2">
      <c r="A22" s="99">
        <v>11</v>
      </c>
      <c r="B22" s="97">
        <v>104</v>
      </c>
      <c r="C22" s="104" t="s">
        <v>96</v>
      </c>
      <c r="D22" s="101" t="s">
        <v>97</v>
      </c>
      <c r="E22" s="98" t="s">
        <v>95</v>
      </c>
      <c r="F22" s="99">
        <v>31</v>
      </c>
    </row>
    <row r="23" spans="1:6" s="14" customFormat="1" ht="15" x14ac:dyDescent="0.25">
      <c r="B23" s="18"/>
      <c r="C23" s="34"/>
      <c r="D23" s="34"/>
      <c r="E23" s="26"/>
    </row>
    <row r="24" spans="1:6" s="14" customFormat="1" ht="15" x14ac:dyDescent="0.25">
      <c r="B24" s="18"/>
      <c r="C24" s="34"/>
      <c r="D24" s="34"/>
      <c r="E24" s="26"/>
    </row>
    <row r="25" spans="1:6" s="14" customFormat="1" ht="14.25" x14ac:dyDescent="0.25">
      <c r="C25" s="14" t="str">
        <f t="shared" ref="C25:C56" si="0">IF(ISBLANK(B25),"",VLOOKUP(B25,lp,2,FALSE))</f>
        <v/>
      </c>
      <c r="D25" s="14" t="str">
        <f t="shared" ref="D25:D56" si="1">IF(ISBLANK(B25),"",VLOOKUP(B25,lp,3,FALSE))</f>
        <v/>
      </c>
      <c r="E25" s="26"/>
    </row>
    <row r="26" spans="1:6" s="14" customFormat="1" ht="14.25" x14ac:dyDescent="0.25">
      <c r="C26" s="14" t="str">
        <f t="shared" si="0"/>
        <v/>
      </c>
      <c r="D26" s="14" t="str">
        <f t="shared" si="1"/>
        <v/>
      </c>
      <c r="E26" s="26"/>
    </row>
    <row r="27" spans="1:6" s="14" customFormat="1" ht="14.25" x14ac:dyDescent="0.25">
      <c r="C27" s="14" t="str">
        <f t="shared" si="0"/>
        <v/>
      </c>
      <c r="D27" s="14" t="str">
        <f t="shared" si="1"/>
        <v/>
      </c>
      <c r="E27" s="26"/>
    </row>
    <row r="28" spans="1:6" s="14" customFormat="1" ht="14.25" x14ac:dyDescent="0.25">
      <c r="C28" s="14" t="str">
        <f t="shared" si="0"/>
        <v/>
      </c>
      <c r="D28" s="14" t="str">
        <f t="shared" si="1"/>
        <v/>
      </c>
      <c r="E28" s="26"/>
    </row>
    <row r="29" spans="1:6" s="14" customFormat="1" ht="14.25" x14ac:dyDescent="0.25">
      <c r="C29" s="14" t="str">
        <f t="shared" si="0"/>
        <v/>
      </c>
      <c r="D29" s="14" t="str">
        <f t="shared" si="1"/>
        <v/>
      </c>
      <c r="E29" s="26"/>
    </row>
    <row r="30" spans="1:6" s="14" customFormat="1" ht="14.25" x14ac:dyDescent="0.25">
      <c r="C30" s="14" t="str">
        <f t="shared" si="0"/>
        <v/>
      </c>
      <c r="D30" s="14" t="str">
        <f t="shared" si="1"/>
        <v/>
      </c>
      <c r="E30" s="26"/>
    </row>
    <row r="31" spans="1:6" s="14" customFormat="1" ht="14.25" x14ac:dyDescent="0.25">
      <c r="C31" s="14" t="str">
        <f t="shared" si="0"/>
        <v/>
      </c>
      <c r="D31" s="14" t="str">
        <f t="shared" si="1"/>
        <v/>
      </c>
      <c r="E31" s="26"/>
    </row>
    <row r="32" spans="1:6" s="14" customFormat="1" ht="14.25" x14ac:dyDescent="0.25">
      <c r="C32" s="14" t="str">
        <f t="shared" si="0"/>
        <v/>
      </c>
      <c r="D32" s="14" t="str">
        <f t="shared" si="1"/>
        <v/>
      </c>
      <c r="E32" s="26"/>
    </row>
    <row r="33" spans="3:5" s="14" customFormat="1" ht="14.25" x14ac:dyDescent="0.25">
      <c r="C33" s="14" t="str">
        <f t="shared" si="0"/>
        <v/>
      </c>
      <c r="D33" s="14" t="str">
        <f t="shared" si="1"/>
        <v/>
      </c>
      <c r="E33" s="26"/>
    </row>
    <row r="34" spans="3:5" s="14" customFormat="1" ht="14.25" x14ac:dyDescent="0.25">
      <c r="C34" s="14" t="str">
        <f t="shared" si="0"/>
        <v/>
      </c>
      <c r="D34" s="14" t="str">
        <f t="shared" si="1"/>
        <v/>
      </c>
      <c r="E34" s="26"/>
    </row>
    <row r="35" spans="3:5" s="14" customFormat="1" ht="14.25" x14ac:dyDescent="0.25">
      <c r="C35" s="14" t="str">
        <f t="shared" si="0"/>
        <v/>
      </c>
      <c r="D35" s="14" t="str">
        <f t="shared" si="1"/>
        <v/>
      </c>
      <c r="E35" s="26"/>
    </row>
    <row r="36" spans="3:5" s="14" customFormat="1" ht="14.25" x14ac:dyDescent="0.25">
      <c r="C36" s="14" t="str">
        <f t="shared" si="0"/>
        <v/>
      </c>
      <c r="D36" s="14" t="str">
        <f t="shared" si="1"/>
        <v/>
      </c>
      <c r="E36" s="26"/>
    </row>
    <row r="37" spans="3:5" s="14" customFormat="1" ht="14.25" x14ac:dyDescent="0.25">
      <c r="C37" s="14" t="str">
        <f t="shared" si="0"/>
        <v/>
      </c>
      <c r="D37" s="14" t="str">
        <f t="shared" si="1"/>
        <v/>
      </c>
      <c r="E37" s="26"/>
    </row>
    <row r="38" spans="3:5" s="14" customFormat="1" ht="14.25" x14ac:dyDescent="0.25">
      <c r="C38" s="14" t="str">
        <f t="shared" si="0"/>
        <v/>
      </c>
      <c r="D38" s="14" t="str">
        <f t="shared" si="1"/>
        <v/>
      </c>
      <c r="E38" s="26"/>
    </row>
    <row r="39" spans="3:5" s="14" customFormat="1" ht="14.25" x14ac:dyDescent="0.25">
      <c r="C39" s="14" t="str">
        <f t="shared" si="0"/>
        <v/>
      </c>
      <c r="D39" s="14" t="str">
        <f t="shared" si="1"/>
        <v/>
      </c>
      <c r="E39" s="26"/>
    </row>
    <row r="40" spans="3:5" s="14" customFormat="1" ht="14.25" x14ac:dyDescent="0.25">
      <c r="C40" s="14" t="str">
        <f t="shared" si="0"/>
        <v/>
      </c>
      <c r="D40" s="14" t="str">
        <f t="shared" si="1"/>
        <v/>
      </c>
      <c r="E40" s="26"/>
    </row>
    <row r="41" spans="3:5" s="14" customFormat="1" ht="14.25" x14ac:dyDescent="0.25">
      <c r="C41" s="14" t="str">
        <f t="shared" si="0"/>
        <v/>
      </c>
      <c r="D41" s="14" t="str">
        <f t="shared" si="1"/>
        <v/>
      </c>
      <c r="E41" s="26"/>
    </row>
    <row r="42" spans="3:5" s="14" customFormat="1" ht="14.25" x14ac:dyDescent="0.25">
      <c r="C42" s="14" t="str">
        <f t="shared" si="0"/>
        <v/>
      </c>
      <c r="D42" s="14" t="str">
        <f t="shared" si="1"/>
        <v/>
      </c>
      <c r="E42" s="26"/>
    </row>
    <row r="43" spans="3:5" s="14" customFormat="1" ht="14.25" x14ac:dyDescent="0.25">
      <c r="C43" s="14" t="str">
        <f t="shared" si="0"/>
        <v/>
      </c>
      <c r="D43" s="14" t="str">
        <f t="shared" si="1"/>
        <v/>
      </c>
      <c r="E43" s="26"/>
    </row>
    <row r="44" spans="3:5" s="14" customFormat="1" ht="14.25" x14ac:dyDescent="0.25">
      <c r="C44" s="14" t="str">
        <f t="shared" si="0"/>
        <v/>
      </c>
      <c r="D44" s="14" t="str">
        <f t="shared" si="1"/>
        <v/>
      </c>
      <c r="E44" s="26"/>
    </row>
    <row r="45" spans="3:5" s="14" customFormat="1" ht="14.25" x14ac:dyDescent="0.25">
      <c r="C45" s="14" t="str">
        <f t="shared" si="0"/>
        <v/>
      </c>
      <c r="D45" s="14" t="str">
        <f t="shared" si="1"/>
        <v/>
      </c>
      <c r="E45" s="26"/>
    </row>
    <row r="46" spans="3:5" s="14" customFormat="1" ht="14.25" x14ac:dyDescent="0.25">
      <c r="C46" s="14" t="str">
        <f t="shared" si="0"/>
        <v/>
      </c>
      <c r="D46" s="14" t="str">
        <f t="shared" si="1"/>
        <v/>
      </c>
      <c r="E46" s="26"/>
    </row>
    <row r="47" spans="3:5" s="14" customFormat="1" ht="14.25" x14ac:dyDescent="0.25">
      <c r="C47" s="14" t="str">
        <f t="shared" si="0"/>
        <v/>
      </c>
      <c r="D47" s="14" t="str">
        <f t="shared" si="1"/>
        <v/>
      </c>
      <c r="E47" s="26"/>
    </row>
    <row r="48" spans="3:5" s="14" customFormat="1" ht="14.25" x14ac:dyDescent="0.25">
      <c r="C48" s="14" t="str">
        <f t="shared" si="0"/>
        <v/>
      </c>
      <c r="D48" s="14" t="str">
        <f t="shared" si="1"/>
        <v/>
      </c>
      <c r="E48" s="26"/>
    </row>
    <row r="49" spans="3:5" s="14" customFormat="1" ht="14.25" x14ac:dyDescent="0.25">
      <c r="C49" s="14" t="str">
        <f t="shared" si="0"/>
        <v/>
      </c>
      <c r="D49" s="14" t="str">
        <f t="shared" si="1"/>
        <v/>
      </c>
      <c r="E49" s="26"/>
    </row>
    <row r="50" spans="3:5" s="14" customFormat="1" ht="14.25" x14ac:dyDescent="0.25">
      <c r="C50" s="14" t="str">
        <f t="shared" si="0"/>
        <v/>
      </c>
      <c r="D50" s="14" t="str">
        <f t="shared" si="1"/>
        <v/>
      </c>
      <c r="E50" s="26"/>
    </row>
    <row r="51" spans="3:5" s="14" customFormat="1" ht="14.25" x14ac:dyDescent="0.25">
      <c r="C51" s="14" t="str">
        <f t="shared" si="0"/>
        <v/>
      </c>
      <c r="D51" s="14" t="str">
        <f t="shared" si="1"/>
        <v/>
      </c>
      <c r="E51" s="26"/>
    </row>
    <row r="52" spans="3:5" s="14" customFormat="1" ht="14.25" x14ac:dyDescent="0.25">
      <c r="C52" s="14" t="str">
        <f t="shared" si="0"/>
        <v/>
      </c>
      <c r="D52" s="14" t="str">
        <f t="shared" si="1"/>
        <v/>
      </c>
      <c r="E52" s="26"/>
    </row>
    <row r="53" spans="3:5" s="14" customFormat="1" ht="14.25" x14ac:dyDescent="0.25">
      <c r="C53" s="14" t="str">
        <f t="shared" si="0"/>
        <v/>
      </c>
      <c r="D53" s="14" t="str">
        <f t="shared" si="1"/>
        <v/>
      </c>
      <c r="E53" s="26"/>
    </row>
    <row r="54" spans="3:5" s="14" customFormat="1" ht="14.25" x14ac:dyDescent="0.25">
      <c r="C54" s="14" t="str">
        <f t="shared" si="0"/>
        <v/>
      </c>
      <c r="D54" s="14" t="str">
        <f t="shared" si="1"/>
        <v/>
      </c>
      <c r="E54" s="26"/>
    </row>
    <row r="55" spans="3:5" s="14" customFormat="1" ht="14.25" x14ac:dyDescent="0.25">
      <c r="C55" s="14" t="str">
        <f t="shared" si="0"/>
        <v/>
      </c>
      <c r="D55" s="14" t="str">
        <f t="shared" si="1"/>
        <v/>
      </c>
      <c r="E55" s="26"/>
    </row>
    <row r="56" spans="3:5" s="14" customFormat="1" ht="14.25" x14ac:dyDescent="0.25">
      <c r="C56" s="14" t="str">
        <f t="shared" si="0"/>
        <v/>
      </c>
      <c r="D56" s="14" t="str">
        <f t="shared" si="1"/>
        <v/>
      </c>
      <c r="E56" s="26"/>
    </row>
    <row r="57" spans="3:5" s="14" customFormat="1" ht="14.25" x14ac:dyDescent="0.25">
      <c r="C57" s="14" t="str">
        <f t="shared" ref="C57:C88" si="2">IF(ISBLANK(B57),"",VLOOKUP(B57,lp,2,FALSE))</f>
        <v/>
      </c>
      <c r="D57" s="14" t="str">
        <f t="shared" ref="D57:D88" si="3">IF(ISBLANK(B57),"",VLOOKUP(B57,lp,3,FALSE))</f>
        <v/>
      </c>
      <c r="E57" s="26"/>
    </row>
    <row r="58" spans="3:5" s="14" customFormat="1" ht="14.25" x14ac:dyDescent="0.25">
      <c r="C58" s="14" t="str">
        <f t="shared" si="2"/>
        <v/>
      </c>
      <c r="D58" s="14" t="str">
        <f t="shared" si="3"/>
        <v/>
      </c>
      <c r="E58" s="26"/>
    </row>
    <row r="59" spans="3:5" s="14" customFormat="1" ht="14.25" x14ac:dyDescent="0.25">
      <c r="C59" s="14" t="str">
        <f t="shared" si="2"/>
        <v/>
      </c>
      <c r="D59" s="14" t="str">
        <f t="shared" si="3"/>
        <v/>
      </c>
      <c r="E59" s="26"/>
    </row>
    <row r="60" spans="3:5" s="14" customFormat="1" ht="14.25" x14ac:dyDescent="0.25">
      <c r="C60" s="14" t="str">
        <f t="shared" si="2"/>
        <v/>
      </c>
      <c r="D60" s="14" t="str">
        <f t="shared" si="3"/>
        <v/>
      </c>
      <c r="E60" s="26"/>
    </row>
    <row r="61" spans="3:5" s="14" customFormat="1" ht="14.25" x14ac:dyDescent="0.25">
      <c r="C61" s="14" t="str">
        <f t="shared" si="2"/>
        <v/>
      </c>
      <c r="D61" s="14" t="str">
        <f t="shared" si="3"/>
        <v/>
      </c>
      <c r="E61" s="26"/>
    </row>
    <row r="62" spans="3:5" s="14" customFormat="1" ht="14.25" x14ac:dyDescent="0.25">
      <c r="C62" s="14" t="str">
        <f t="shared" si="2"/>
        <v/>
      </c>
      <c r="D62" s="14" t="str">
        <f t="shared" si="3"/>
        <v/>
      </c>
      <c r="E62" s="26"/>
    </row>
    <row r="63" spans="3:5" s="14" customFormat="1" ht="14.25" x14ac:dyDescent="0.25">
      <c r="C63" s="14" t="str">
        <f t="shared" si="2"/>
        <v/>
      </c>
      <c r="D63" s="14" t="str">
        <f t="shared" si="3"/>
        <v/>
      </c>
      <c r="E63" s="26"/>
    </row>
    <row r="64" spans="3:5" s="14" customFormat="1" ht="14.25" x14ac:dyDescent="0.25">
      <c r="C64" s="14" t="str">
        <f t="shared" si="2"/>
        <v/>
      </c>
      <c r="D64" s="14" t="str">
        <f t="shared" si="3"/>
        <v/>
      </c>
      <c r="E64" s="26"/>
    </row>
    <row r="65" spans="3:5" s="14" customFormat="1" ht="14.25" x14ac:dyDescent="0.25">
      <c r="C65" s="14" t="str">
        <f t="shared" si="2"/>
        <v/>
      </c>
      <c r="D65" s="14" t="str">
        <f t="shared" si="3"/>
        <v/>
      </c>
      <c r="E65" s="26"/>
    </row>
    <row r="66" spans="3:5" s="14" customFormat="1" ht="14.25" x14ac:dyDescent="0.25">
      <c r="C66" s="14" t="str">
        <f t="shared" si="2"/>
        <v/>
      </c>
      <c r="D66" s="14" t="str">
        <f t="shared" si="3"/>
        <v/>
      </c>
      <c r="E66" s="26"/>
    </row>
    <row r="67" spans="3:5" s="14" customFormat="1" ht="14.25" x14ac:dyDescent="0.25">
      <c r="C67" s="14" t="str">
        <f t="shared" si="2"/>
        <v/>
      </c>
      <c r="D67" s="14" t="str">
        <f t="shared" si="3"/>
        <v/>
      </c>
      <c r="E67" s="26"/>
    </row>
    <row r="68" spans="3:5" s="14" customFormat="1" ht="14.25" x14ac:dyDescent="0.25">
      <c r="C68" s="14" t="str">
        <f t="shared" si="2"/>
        <v/>
      </c>
      <c r="D68" s="14" t="str">
        <f t="shared" si="3"/>
        <v/>
      </c>
      <c r="E68" s="26"/>
    </row>
    <row r="69" spans="3:5" s="14" customFormat="1" ht="14.25" x14ac:dyDescent="0.25">
      <c r="C69" s="14" t="str">
        <f t="shared" si="2"/>
        <v/>
      </c>
      <c r="D69" s="14" t="str">
        <f t="shared" si="3"/>
        <v/>
      </c>
      <c r="E69" s="26"/>
    </row>
    <row r="70" spans="3:5" s="14" customFormat="1" ht="14.25" x14ac:dyDescent="0.25">
      <c r="C70" s="14" t="str">
        <f t="shared" si="2"/>
        <v/>
      </c>
      <c r="D70" s="14" t="str">
        <f t="shared" si="3"/>
        <v/>
      </c>
      <c r="E70" s="26"/>
    </row>
    <row r="71" spans="3:5" s="14" customFormat="1" ht="14.25" x14ac:dyDescent="0.25">
      <c r="C71" s="14" t="str">
        <f t="shared" si="2"/>
        <v/>
      </c>
      <c r="D71" s="14" t="str">
        <f t="shared" si="3"/>
        <v/>
      </c>
      <c r="E71" s="26"/>
    </row>
    <row r="72" spans="3:5" s="14" customFormat="1" ht="14.25" x14ac:dyDescent="0.25">
      <c r="C72" s="14" t="str">
        <f t="shared" si="2"/>
        <v/>
      </c>
      <c r="D72" s="14" t="str">
        <f t="shared" si="3"/>
        <v/>
      </c>
      <c r="E72" s="26"/>
    </row>
    <row r="73" spans="3:5" s="14" customFormat="1" ht="14.25" x14ac:dyDescent="0.25">
      <c r="C73" s="14" t="str">
        <f t="shared" si="2"/>
        <v/>
      </c>
      <c r="D73" s="14" t="str">
        <f t="shared" si="3"/>
        <v/>
      </c>
      <c r="E73" s="26"/>
    </row>
    <row r="74" spans="3:5" s="14" customFormat="1" ht="14.25" x14ac:dyDescent="0.25">
      <c r="C74" s="14" t="str">
        <f t="shared" si="2"/>
        <v/>
      </c>
      <c r="D74" s="14" t="str">
        <f t="shared" si="3"/>
        <v/>
      </c>
      <c r="E74" s="26"/>
    </row>
    <row r="75" spans="3:5" s="14" customFormat="1" ht="14.25" x14ac:dyDescent="0.25">
      <c r="C75" s="14" t="str">
        <f t="shared" si="2"/>
        <v/>
      </c>
      <c r="D75" s="14" t="str">
        <f t="shared" si="3"/>
        <v/>
      </c>
      <c r="E75" s="26"/>
    </row>
    <row r="76" spans="3:5" s="14" customFormat="1" ht="14.25" x14ac:dyDescent="0.25">
      <c r="C76" s="14" t="str">
        <f t="shared" si="2"/>
        <v/>
      </c>
      <c r="D76" s="14" t="str">
        <f t="shared" si="3"/>
        <v/>
      </c>
      <c r="E76" s="26"/>
    </row>
    <row r="77" spans="3:5" s="14" customFormat="1" ht="14.25" x14ac:dyDescent="0.25">
      <c r="C77" s="14" t="str">
        <f t="shared" si="2"/>
        <v/>
      </c>
      <c r="D77" s="14" t="str">
        <f t="shared" si="3"/>
        <v/>
      </c>
      <c r="E77" s="26"/>
    </row>
    <row r="78" spans="3:5" s="14" customFormat="1" ht="14.25" x14ac:dyDescent="0.25">
      <c r="C78" s="14" t="str">
        <f t="shared" si="2"/>
        <v/>
      </c>
      <c r="D78" s="14" t="str">
        <f t="shared" si="3"/>
        <v/>
      </c>
      <c r="E78" s="26"/>
    </row>
    <row r="79" spans="3:5" s="14" customFormat="1" ht="14.25" x14ac:dyDescent="0.25">
      <c r="C79" s="14" t="str">
        <f t="shared" si="2"/>
        <v/>
      </c>
      <c r="D79" s="14" t="str">
        <f t="shared" si="3"/>
        <v/>
      </c>
      <c r="E79" s="26"/>
    </row>
    <row r="80" spans="3:5" s="14" customFormat="1" ht="14.25" x14ac:dyDescent="0.25">
      <c r="C80" s="14" t="str">
        <f t="shared" si="2"/>
        <v/>
      </c>
      <c r="D80" s="14" t="str">
        <f t="shared" si="3"/>
        <v/>
      </c>
      <c r="E80" s="26"/>
    </row>
    <row r="81" spans="3:5" s="14" customFormat="1" ht="14.25" x14ac:dyDescent="0.25">
      <c r="C81" s="14" t="str">
        <f t="shared" si="2"/>
        <v/>
      </c>
      <c r="D81" s="14" t="str">
        <f t="shared" si="3"/>
        <v/>
      </c>
      <c r="E81" s="26"/>
    </row>
    <row r="82" spans="3:5" s="14" customFormat="1" ht="14.25" x14ac:dyDescent="0.25">
      <c r="C82" s="14" t="str">
        <f t="shared" si="2"/>
        <v/>
      </c>
      <c r="D82" s="14" t="str">
        <f t="shared" si="3"/>
        <v/>
      </c>
      <c r="E82" s="26"/>
    </row>
    <row r="83" spans="3:5" s="14" customFormat="1" ht="14.25" x14ac:dyDescent="0.25">
      <c r="C83" s="14" t="str">
        <f t="shared" si="2"/>
        <v/>
      </c>
      <c r="D83" s="14" t="str">
        <f t="shared" si="3"/>
        <v/>
      </c>
      <c r="E83" s="26"/>
    </row>
    <row r="84" spans="3:5" s="14" customFormat="1" ht="14.25" x14ac:dyDescent="0.25">
      <c r="C84" s="14" t="str">
        <f t="shared" si="2"/>
        <v/>
      </c>
      <c r="D84" s="14" t="str">
        <f t="shared" si="3"/>
        <v/>
      </c>
      <c r="E84" s="26"/>
    </row>
    <row r="85" spans="3:5" s="14" customFormat="1" ht="14.25" x14ac:dyDescent="0.25">
      <c r="C85" s="14" t="str">
        <f t="shared" si="2"/>
        <v/>
      </c>
      <c r="D85" s="14" t="str">
        <f t="shared" si="3"/>
        <v/>
      </c>
      <c r="E85" s="26"/>
    </row>
    <row r="86" spans="3:5" s="14" customFormat="1" ht="14.25" x14ac:dyDescent="0.25">
      <c r="C86" s="14" t="str">
        <f t="shared" si="2"/>
        <v/>
      </c>
      <c r="D86" s="14" t="str">
        <f t="shared" si="3"/>
        <v/>
      </c>
      <c r="E86" s="26"/>
    </row>
    <row r="87" spans="3:5" s="14" customFormat="1" ht="14.25" x14ac:dyDescent="0.25">
      <c r="C87" s="14" t="str">
        <f t="shared" si="2"/>
        <v/>
      </c>
      <c r="D87" s="14" t="str">
        <f t="shared" si="3"/>
        <v/>
      </c>
      <c r="E87" s="26"/>
    </row>
    <row r="88" spans="3:5" s="14" customFormat="1" ht="14.25" x14ac:dyDescent="0.25">
      <c r="C88" s="14" t="str">
        <f t="shared" si="2"/>
        <v/>
      </c>
      <c r="D88" s="14" t="str">
        <f t="shared" si="3"/>
        <v/>
      </c>
      <c r="E88" s="26"/>
    </row>
    <row r="89" spans="3:5" s="14" customFormat="1" ht="14.25" x14ac:dyDescent="0.25">
      <c r="C89" s="14" t="str">
        <f t="shared" ref="C89:C120" si="4">IF(ISBLANK(B89),"",VLOOKUP(B89,lp,2,FALSE))</f>
        <v/>
      </c>
      <c r="D89" s="14" t="str">
        <f t="shared" ref="D89:D120" si="5">IF(ISBLANK(B89),"",VLOOKUP(B89,lp,3,FALSE))</f>
        <v/>
      </c>
      <c r="E89" s="26"/>
    </row>
    <row r="90" spans="3:5" s="14" customFormat="1" ht="14.25" x14ac:dyDescent="0.25">
      <c r="C90" s="14" t="str">
        <f t="shared" si="4"/>
        <v/>
      </c>
      <c r="D90" s="14" t="str">
        <f t="shared" si="5"/>
        <v/>
      </c>
      <c r="E90" s="26"/>
    </row>
    <row r="91" spans="3:5" s="14" customFormat="1" ht="14.25" x14ac:dyDescent="0.25">
      <c r="C91" s="14" t="str">
        <f t="shared" si="4"/>
        <v/>
      </c>
      <c r="D91" s="14" t="str">
        <f t="shared" si="5"/>
        <v/>
      </c>
      <c r="E91" s="26"/>
    </row>
    <row r="92" spans="3:5" s="14" customFormat="1" ht="14.25" x14ac:dyDescent="0.25">
      <c r="C92" s="14" t="str">
        <f t="shared" si="4"/>
        <v/>
      </c>
      <c r="D92" s="14" t="str">
        <f t="shared" si="5"/>
        <v/>
      </c>
      <c r="E92" s="26"/>
    </row>
    <row r="93" spans="3:5" s="14" customFormat="1" ht="14.25" x14ac:dyDescent="0.25">
      <c r="C93" s="14" t="str">
        <f t="shared" si="4"/>
        <v/>
      </c>
      <c r="D93" s="14" t="str">
        <f t="shared" si="5"/>
        <v/>
      </c>
      <c r="E93" s="26"/>
    </row>
    <row r="94" spans="3:5" s="14" customFormat="1" ht="14.25" x14ac:dyDescent="0.25">
      <c r="C94" s="14" t="str">
        <f t="shared" si="4"/>
        <v/>
      </c>
      <c r="D94" s="14" t="str">
        <f t="shared" si="5"/>
        <v/>
      </c>
      <c r="E94" s="26"/>
    </row>
    <row r="95" spans="3:5" s="14" customFormat="1" ht="14.25" x14ac:dyDescent="0.25">
      <c r="C95" s="14" t="str">
        <f t="shared" si="4"/>
        <v/>
      </c>
      <c r="D95" s="14" t="str">
        <f t="shared" si="5"/>
        <v/>
      </c>
      <c r="E95" s="26"/>
    </row>
    <row r="96" spans="3:5" s="14" customFormat="1" ht="14.25" x14ac:dyDescent="0.25">
      <c r="C96" s="14" t="str">
        <f t="shared" si="4"/>
        <v/>
      </c>
      <c r="D96" s="14" t="str">
        <f t="shared" si="5"/>
        <v/>
      </c>
      <c r="E96" s="26"/>
    </row>
    <row r="97" spans="3:5" s="14" customFormat="1" ht="14.25" x14ac:dyDescent="0.25">
      <c r="C97" s="14" t="str">
        <f t="shared" si="4"/>
        <v/>
      </c>
      <c r="D97" s="14" t="str">
        <f t="shared" si="5"/>
        <v/>
      </c>
      <c r="E97" s="26"/>
    </row>
    <row r="98" spans="3:5" s="14" customFormat="1" ht="14.25" x14ac:dyDescent="0.25">
      <c r="C98" s="14" t="str">
        <f t="shared" si="4"/>
        <v/>
      </c>
      <c r="D98" s="14" t="str">
        <f t="shared" si="5"/>
        <v/>
      </c>
      <c r="E98" s="26"/>
    </row>
    <row r="99" spans="3:5" s="14" customFormat="1" ht="14.25" x14ac:dyDescent="0.25">
      <c r="C99" s="14" t="str">
        <f t="shared" si="4"/>
        <v/>
      </c>
      <c r="D99" s="14" t="str">
        <f t="shared" si="5"/>
        <v/>
      </c>
      <c r="E99" s="26"/>
    </row>
    <row r="100" spans="3:5" s="14" customFormat="1" ht="14.25" x14ac:dyDescent="0.25">
      <c r="C100" s="14" t="str">
        <f t="shared" si="4"/>
        <v/>
      </c>
      <c r="D100" s="14" t="str">
        <f t="shared" si="5"/>
        <v/>
      </c>
      <c r="E100" s="26"/>
    </row>
    <row r="101" spans="3:5" s="14" customFormat="1" ht="14.25" x14ac:dyDescent="0.25">
      <c r="C101" s="14" t="str">
        <f t="shared" si="4"/>
        <v/>
      </c>
      <c r="D101" s="14" t="str">
        <f t="shared" si="5"/>
        <v/>
      </c>
      <c r="E101" s="26"/>
    </row>
    <row r="102" spans="3:5" s="14" customFormat="1" ht="14.25" x14ac:dyDescent="0.25">
      <c r="C102" s="14" t="str">
        <f t="shared" si="4"/>
        <v/>
      </c>
      <c r="D102" s="14" t="str">
        <f t="shared" si="5"/>
        <v/>
      </c>
      <c r="E102" s="26"/>
    </row>
    <row r="103" spans="3:5" s="14" customFormat="1" ht="14.25" x14ac:dyDescent="0.25">
      <c r="C103" s="14" t="str">
        <f t="shared" si="4"/>
        <v/>
      </c>
      <c r="D103" s="14" t="str">
        <f t="shared" si="5"/>
        <v/>
      </c>
      <c r="E103" s="26"/>
    </row>
    <row r="104" spans="3:5" s="14" customFormat="1" ht="14.25" x14ac:dyDescent="0.25">
      <c r="C104" s="14" t="str">
        <f t="shared" si="4"/>
        <v/>
      </c>
      <c r="D104" s="14" t="str">
        <f t="shared" si="5"/>
        <v/>
      </c>
      <c r="E104" s="26"/>
    </row>
    <row r="105" spans="3:5" s="14" customFormat="1" ht="14.25" x14ac:dyDescent="0.25">
      <c r="C105" s="14" t="str">
        <f t="shared" si="4"/>
        <v/>
      </c>
      <c r="D105" s="14" t="str">
        <f t="shared" si="5"/>
        <v/>
      </c>
      <c r="E105" s="26"/>
    </row>
    <row r="106" spans="3:5" s="14" customFormat="1" ht="14.25" x14ac:dyDescent="0.25">
      <c r="C106" s="14" t="str">
        <f t="shared" si="4"/>
        <v/>
      </c>
      <c r="D106" s="14" t="str">
        <f t="shared" si="5"/>
        <v/>
      </c>
      <c r="E106" s="26"/>
    </row>
    <row r="107" spans="3:5" s="14" customFormat="1" ht="14.25" x14ac:dyDescent="0.25">
      <c r="C107" s="14" t="str">
        <f t="shared" si="4"/>
        <v/>
      </c>
      <c r="D107" s="14" t="str">
        <f t="shared" si="5"/>
        <v/>
      </c>
      <c r="E107" s="26"/>
    </row>
    <row r="108" spans="3:5" s="14" customFormat="1" ht="14.25" x14ac:dyDescent="0.25">
      <c r="C108" s="14" t="str">
        <f t="shared" si="4"/>
        <v/>
      </c>
      <c r="D108" s="14" t="str">
        <f t="shared" si="5"/>
        <v/>
      </c>
      <c r="E108" s="26"/>
    </row>
    <row r="109" spans="3:5" s="14" customFormat="1" ht="14.25" x14ac:dyDescent="0.25">
      <c r="C109" s="14" t="str">
        <f t="shared" si="4"/>
        <v/>
      </c>
      <c r="D109" s="14" t="str">
        <f t="shared" si="5"/>
        <v/>
      </c>
      <c r="E109" s="26"/>
    </row>
    <row r="110" spans="3:5" s="14" customFormat="1" ht="14.25" x14ac:dyDescent="0.25">
      <c r="C110" s="14" t="str">
        <f t="shared" si="4"/>
        <v/>
      </c>
      <c r="D110" s="14" t="str">
        <f t="shared" si="5"/>
        <v/>
      </c>
      <c r="E110" s="26"/>
    </row>
    <row r="111" spans="3:5" s="14" customFormat="1" ht="14.25" x14ac:dyDescent="0.25">
      <c r="C111" s="14" t="str">
        <f t="shared" si="4"/>
        <v/>
      </c>
      <c r="D111" s="14" t="str">
        <f t="shared" si="5"/>
        <v/>
      </c>
      <c r="E111" s="26"/>
    </row>
    <row r="112" spans="3:5" s="14" customFormat="1" ht="14.25" x14ac:dyDescent="0.25">
      <c r="C112" s="14" t="str">
        <f t="shared" si="4"/>
        <v/>
      </c>
      <c r="D112" s="14" t="str">
        <f t="shared" si="5"/>
        <v/>
      </c>
      <c r="E112" s="26"/>
    </row>
    <row r="113" spans="3:5" s="14" customFormat="1" ht="14.25" x14ac:dyDescent="0.25">
      <c r="C113" s="14" t="str">
        <f t="shared" si="4"/>
        <v/>
      </c>
      <c r="D113" s="14" t="str">
        <f t="shared" si="5"/>
        <v/>
      </c>
      <c r="E113" s="26"/>
    </row>
    <row r="114" spans="3:5" s="14" customFormat="1" ht="14.25" x14ac:dyDescent="0.25">
      <c r="C114" s="14" t="str">
        <f t="shared" si="4"/>
        <v/>
      </c>
      <c r="D114" s="14" t="str">
        <f t="shared" si="5"/>
        <v/>
      </c>
      <c r="E114" s="26"/>
    </row>
    <row r="115" spans="3:5" s="14" customFormat="1" ht="14.25" x14ac:dyDescent="0.25">
      <c r="C115" s="14" t="str">
        <f t="shared" si="4"/>
        <v/>
      </c>
      <c r="D115" s="14" t="str">
        <f t="shared" si="5"/>
        <v/>
      </c>
      <c r="E115" s="26"/>
    </row>
    <row r="116" spans="3:5" s="14" customFormat="1" ht="14.25" x14ac:dyDescent="0.25">
      <c r="C116" s="14" t="str">
        <f t="shared" si="4"/>
        <v/>
      </c>
      <c r="D116" s="14" t="str">
        <f t="shared" si="5"/>
        <v/>
      </c>
      <c r="E116" s="26"/>
    </row>
    <row r="117" spans="3:5" s="14" customFormat="1" ht="14.25" x14ac:dyDescent="0.25">
      <c r="C117" s="14" t="str">
        <f t="shared" si="4"/>
        <v/>
      </c>
      <c r="D117" s="14" t="str">
        <f t="shared" si="5"/>
        <v/>
      </c>
      <c r="E117" s="26"/>
    </row>
    <row r="118" spans="3:5" s="14" customFormat="1" ht="14.25" x14ac:dyDescent="0.25">
      <c r="C118" s="14" t="str">
        <f t="shared" si="4"/>
        <v/>
      </c>
      <c r="D118" s="14" t="str">
        <f t="shared" si="5"/>
        <v/>
      </c>
      <c r="E118" s="26"/>
    </row>
    <row r="119" spans="3:5" s="14" customFormat="1" ht="14.25" x14ac:dyDescent="0.25">
      <c r="C119" s="14" t="str">
        <f t="shared" si="4"/>
        <v/>
      </c>
      <c r="D119" s="14" t="str">
        <f t="shared" si="5"/>
        <v/>
      </c>
      <c r="E119" s="26"/>
    </row>
    <row r="120" spans="3:5" s="14" customFormat="1" ht="14.25" x14ac:dyDescent="0.25">
      <c r="C120" s="14" t="str">
        <f t="shared" si="4"/>
        <v/>
      </c>
      <c r="D120" s="14" t="str">
        <f t="shared" si="5"/>
        <v/>
      </c>
      <c r="E120" s="26"/>
    </row>
    <row r="121" spans="3:5" s="14" customFormat="1" ht="14.25" x14ac:dyDescent="0.25">
      <c r="C121" s="14" t="str">
        <f t="shared" ref="C121:C152" si="6">IF(ISBLANK(B121),"",VLOOKUP(B121,lp,2,FALSE))</f>
        <v/>
      </c>
      <c r="D121" s="14" t="str">
        <f t="shared" ref="D121:D152" si="7">IF(ISBLANK(B121),"",VLOOKUP(B121,lp,3,FALSE))</f>
        <v/>
      </c>
      <c r="E121" s="26"/>
    </row>
    <row r="122" spans="3:5" s="14" customFormat="1" ht="14.25" x14ac:dyDescent="0.25">
      <c r="C122" s="14" t="str">
        <f t="shared" si="6"/>
        <v/>
      </c>
      <c r="D122" s="14" t="str">
        <f t="shared" si="7"/>
        <v/>
      </c>
      <c r="E122" s="26"/>
    </row>
    <row r="123" spans="3:5" s="14" customFormat="1" ht="14.25" x14ac:dyDescent="0.25">
      <c r="C123" s="14" t="str">
        <f t="shared" si="6"/>
        <v/>
      </c>
      <c r="D123" s="14" t="str">
        <f t="shared" si="7"/>
        <v/>
      </c>
      <c r="E123" s="26"/>
    </row>
    <row r="124" spans="3:5" s="14" customFormat="1" ht="14.25" x14ac:dyDescent="0.25">
      <c r="C124" s="14" t="str">
        <f t="shared" si="6"/>
        <v/>
      </c>
      <c r="D124" s="14" t="str">
        <f t="shared" si="7"/>
        <v/>
      </c>
      <c r="E124" s="26"/>
    </row>
    <row r="125" spans="3:5" s="14" customFormat="1" ht="14.25" x14ac:dyDescent="0.25">
      <c r="C125" s="14" t="str">
        <f t="shared" si="6"/>
        <v/>
      </c>
      <c r="D125" s="14" t="str">
        <f t="shared" si="7"/>
        <v/>
      </c>
      <c r="E125" s="26"/>
    </row>
    <row r="126" spans="3:5" s="14" customFormat="1" ht="14.25" x14ac:dyDescent="0.25">
      <c r="C126" s="14" t="str">
        <f t="shared" si="6"/>
        <v/>
      </c>
      <c r="D126" s="14" t="str">
        <f t="shared" si="7"/>
        <v/>
      </c>
      <c r="E126" s="26"/>
    </row>
    <row r="127" spans="3:5" s="14" customFormat="1" ht="14.25" x14ac:dyDescent="0.25">
      <c r="C127" s="14" t="str">
        <f t="shared" si="6"/>
        <v/>
      </c>
      <c r="D127" s="14" t="str">
        <f t="shared" si="7"/>
        <v/>
      </c>
      <c r="E127" s="26"/>
    </row>
    <row r="128" spans="3:5" s="14" customFormat="1" ht="14.25" x14ac:dyDescent="0.25">
      <c r="C128" s="14" t="str">
        <f t="shared" si="6"/>
        <v/>
      </c>
      <c r="D128" s="14" t="str">
        <f t="shared" si="7"/>
        <v/>
      </c>
      <c r="E128" s="26"/>
    </row>
    <row r="129" spans="3:5" s="14" customFormat="1" ht="14.25" x14ac:dyDescent="0.25">
      <c r="C129" s="14" t="str">
        <f t="shared" si="6"/>
        <v/>
      </c>
      <c r="D129" s="14" t="str">
        <f t="shared" si="7"/>
        <v/>
      </c>
      <c r="E129" s="26"/>
    </row>
    <row r="130" spans="3:5" s="14" customFormat="1" ht="14.25" x14ac:dyDescent="0.25">
      <c r="C130" s="14" t="str">
        <f t="shared" si="6"/>
        <v/>
      </c>
      <c r="D130" s="14" t="str">
        <f t="shared" si="7"/>
        <v/>
      </c>
      <c r="E130" s="26"/>
    </row>
    <row r="131" spans="3:5" s="14" customFormat="1" ht="14.25" x14ac:dyDescent="0.25">
      <c r="C131" s="14" t="str">
        <f t="shared" si="6"/>
        <v/>
      </c>
      <c r="D131" s="14" t="str">
        <f t="shared" si="7"/>
        <v/>
      </c>
      <c r="E131" s="26"/>
    </row>
    <row r="132" spans="3:5" s="14" customFormat="1" ht="14.25" x14ac:dyDescent="0.25">
      <c r="C132" s="14" t="str">
        <f t="shared" si="6"/>
        <v/>
      </c>
      <c r="D132" s="14" t="str">
        <f t="shared" si="7"/>
        <v/>
      </c>
      <c r="E132" s="26"/>
    </row>
    <row r="133" spans="3:5" s="14" customFormat="1" ht="14.25" x14ac:dyDescent="0.25">
      <c r="C133" s="14" t="str">
        <f t="shared" si="6"/>
        <v/>
      </c>
      <c r="D133" s="14" t="str">
        <f t="shared" si="7"/>
        <v/>
      </c>
      <c r="E133" s="26"/>
    </row>
    <row r="134" spans="3:5" s="14" customFormat="1" ht="14.25" x14ac:dyDescent="0.25">
      <c r="C134" s="14" t="str">
        <f t="shared" si="6"/>
        <v/>
      </c>
      <c r="D134" s="14" t="str">
        <f t="shared" si="7"/>
        <v/>
      </c>
      <c r="E134" s="26"/>
    </row>
    <row r="135" spans="3:5" s="14" customFormat="1" ht="14.25" x14ac:dyDescent="0.25">
      <c r="C135" s="14" t="str">
        <f t="shared" si="6"/>
        <v/>
      </c>
      <c r="D135" s="14" t="str">
        <f t="shared" si="7"/>
        <v/>
      </c>
      <c r="E135" s="26"/>
    </row>
    <row r="136" spans="3:5" s="14" customFormat="1" ht="14.25" x14ac:dyDescent="0.25">
      <c r="C136" s="14" t="str">
        <f t="shared" si="6"/>
        <v/>
      </c>
      <c r="D136" s="14" t="str">
        <f t="shared" si="7"/>
        <v/>
      </c>
      <c r="E136" s="26"/>
    </row>
    <row r="137" spans="3:5" s="14" customFormat="1" ht="14.25" x14ac:dyDescent="0.25">
      <c r="C137" s="14" t="str">
        <f t="shared" si="6"/>
        <v/>
      </c>
      <c r="D137" s="14" t="str">
        <f t="shared" si="7"/>
        <v/>
      </c>
      <c r="E137" s="26"/>
    </row>
    <row r="138" spans="3:5" s="14" customFormat="1" ht="14.25" x14ac:dyDescent="0.25">
      <c r="C138" s="14" t="str">
        <f t="shared" si="6"/>
        <v/>
      </c>
      <c r="D138" s="14" t="str">
        <f t="shared" si="7"/>
        <v/>
      </c>
      <c r="E138" s="26"/>
    </row>
    <row r="139" spans="3:5" s="14" customFormat="1" ht="14.25" x14ac:dyDescent="0.25">
      <c r="C139" s="14" t="str">
        <f t="shared" si="6"/>
        <v/>
      </c>
      <c r="D139" s="14" t="str">
        <f t="shared" si="7"/>
        <v/>
      </c>
      <c r="E139" s="26"/>
    </row>
    <row r="140" spans="3:5" s="14" customFormat="1" ht="14.25" x14ac:dyDescent="0.25">
      <c r="C140" s="14" t="str">
        <f t="shared" si="6"/>
        <v/>
      </c>
      <c r="D140" s="14" t="str">
        <f t="shared" si="7"/>
        <v/>
      </c>
      <c r="E140" s="26"/>
    </row>
    <row r="141" spans="3:5" s="14" customFormat="1" ht="14.25" x14ac:dyDescent="0.25">
      <c r="C141" s="14" t="str">
        <f t="shared" si="6"/>
        <v/>
      </c>
      <c r="D141" s="14" t="str">
        <f t="shared" si="7"/>
        <v/>
      </c>
      <c r="E141" s="26"/>
    </row>
    <row r="142" spans="3:5" s="14" customFormat="1" ht="14.25" x14ac:dyDescent="0.25">
      <c r="C142" s="14" t="str">
        <f t="shared" si="6"/>
        <v/>
      </c>
      <c r="D142" s="14" t="str">
        <f t="shared" si="7"/>
        <v/>
      </c>
      <c r="E142" s="26"/>
    </row>
    <row r="143" spans="3:5" s="14" customFormat="1" ht="14.25" x14ac:dyDescent="0.25">
      <c r="C143" s="14" t="str">
        <f t="shared" si="6"/>
        <v/>
      </c>
      <c r="D143" s="14" t="str">
        <f t="shared" si="7"/>
        <v/>
      </c>
      <c r="E143" s="26"/>
    </row>
    <row r="144" spans="3:5" s="14" customFormat="1" ht="14.25" x14ac:dyDescent="0.25">
      <c r="C144" s="14" t="str">
        <f t="shared" si="6"/>
        <v/>
      </c>
      <c r="D144" s="14" t="str">
        <f t="shared" si="7"/>
        <v/>
      </c>
      <c r="E144" s="26"/>
    </row>
    <row r="145" spans="3:5" s="14" customFormat="1" ht="14.25" x14ac:dyDescent="0.25">
      <c r="C145" s="14" t="str">
        <f t="shared" si="6"/>
        <v/>
      </c>
      <c r="D145" s="14" t="str">
        <f t="shared" si="7"/>
        <v/>
      </c>
      <c r="E145" s="26"/>
    </row>
    <row r="146" spans="3:5" s="14" customFormat="1" ht="14.25" x14ac:dyDescent="0.25">
      <c r="C146" s="14" t="str">
        <f t="shared" si="6"/>
        <v/>
      </c>
      <c r="D146" s="14" t="str">
        <f t="shared" si="7"/>
        <v/>
      </c>
      <c r="E146" s="26"/>
    </row>
    <row r="147" spans="3:5" s="14" customFormat="1" ht="14.25" x14ac:dyDescent="0.25">
      <c r="C147" s="14" t="str">
        <f t="shared" si="6"/>
        <v/>
      </c>
      <c r="D147" s="14" t="str">
        <f t="shared" si="7"/>
        <v/>
      </c>
      <c r="E147" s="26"/>
    </row>
    <row r="148" spans="3:5" s="14" customFormat="1" ht="14.25" x14ac:dyDescent="0.25">
      <c r="C148" s="14" t="str">
        <f t="shared" si="6"/>
        <v/>
      </c>
      <c r="D148" s="14" t="str">
        <f t="shared" si="7"/>
        <v/>
      </c>
      <c r="E148" s="26"/>
    </row>
    <row r="149" spans="3:5" s="14" customFormat="1" ht="14.25" x14ac:dyDescent="0.25">
      <c r="C149" s="14" t="str">
        <f t="shared" si="6"/>
        <v/>
      </c>
      <c r="D149" s="14" t="str">
        <f t="shared" si="7"/>
        <v/>
      </c>
      <c r="E149" s="26"/>
    </row>
    <row r="150" spans="3:5" s="14" customFormat="1" ht="14.25" x14ac:dyDescent="0.25">
      <c r="C150" s="14" t="str">
        <f t="shared" si="6"/>
        <v/>
      </c>
      <c r="D150" s="14" t="str">
        <f t="shared" si="7"/>
        <v/>
      </c>
      <c r="E150" s="26"/>
    </row>
    <row r="151" spans="3:5" s="14" customFormat="1" ht="14.25" x14ac:dyDescent="0.25">
      <c r="C151" s="14" t="str">
        <f t="shared" si="6"/>
        <v/>
      </c>
      <c r="D151" s="14" t="str">
        <f t="shared" si="7"/>
        <v/>
      </c>
      <c r="E151" s="26"/>
    </row>
    <row r="152" spans="3:5" s="14" customFormat="1" ht="14.25" x14ac:dyDescent="0.25">
      <c r="C152" s="14" t="str">
        <f t="shared" si="6"/>
        <v/>
      </c>
      <c r="D152" s="14" t="str">
        <f t="shared" si="7"/>
        <v/>
      </c>
      <c r="E152" s="26"/>
    </row>
    <row r="153" spans="3:5" s="14" customFormat="1" ht="14.25" x14ac:dyDescent="0.25">
      <c r="C153" s="14" t="str">
        <f t="shared" ref="C153:C184" si="8">IF(ISBLANK(B153),"",VLOOKUP(B153,lp,2,FALSE))</f>
        <v/>
      </c>
      <c r="D153" s="14" t="str">
        <f t="shared" ref="D153:D184" si="9">IF(ISBLANK(B153),"",VLOOKUP(B153,lp,3,FALSE))</f>
        <v/>
      </c>
      <c r="E153" s="26"/>
    </row>
    <row r="154" spans="3:5" s="14" customFormat="1" ht="14.25" x14ac:dyDescent="0.25">
      <c r="C154" s="14" t="str">
        <f t="shared" si="8"/>
        <v/>
      </c>
      <c r="D154" s="14" t="str">
        <f t="shared" si="9"/>
        <v/>
      </c>
      <c r="E154" s="26"/>
    </row>
    <row r="155" spans="3:5" s="14" customFormat="1" ht="14.25" x14ac:dyDescent="0.25">
      <c r="C155" s="14" t="str">
        <f t="shared" si="8"/>
        <v/>
      </c>
      <c r="D155" s="14" t="str">
        <f t="shared" si="9"/>
        <v/>
      </c>
      <c r="E155" s="26"/>
    </row>
    <row r="156" spans="3:5" s="14" customFormat="1" ht="14.25" x14ac:dyDescent="0.25">
      <c r="C156" s="14" t="str">
        <f t="shared" si="8"/>
        <v/>
      </c>
      <c r="D156" s="14" t="str">
        <f t="shared" si="9"/>
        <v/>
      </c>
      <c r="E156" s="26"/>
    </row>
    <row r="157" spans="3:5" s="14" customFormat="1" ht="14.25" x14ac:dyDescent="0.25">
      <c r="C157" s="14" t="str">
        <f t="shared" si="8"/>
        <v/>
      </c>
      <c r="D157" s="14" t="str">
        <f t="shared" si="9"/>
        <v/>
      </c>
      <c r="E157" s="26"/>
    </row>
    <row r="158" spans="3:5" s="14" customFormat="1" ht="14.25" x14ac:dyDescent="0.25">
      <c r="C158" s="14" t="str">
        <f t="shared" si="8"/>
        <v/>
      </c>
      <c r="D158" s="14" t="str">
        <f t="shared" si="9"/>
        <v/>
      </c>
      <c r="E158" s="26"/>
    </row>
    <row r="159" spans="3:5" s="14" customFormat="1" ht="14.25" x14ac:dyDescent="0.25">
      <c r="C159" s="14" t="str">
        <f t="shared" si="8"/>
        <v/>
      </c>
      <c r="D159" s="14" t="str">
        <f t="shared" si="9"/>
        <v/>
      </c>
      <c r="E159" s="26"/>
    </row>
    <row r="160" spans="3:5" s="14" customFormat="1" ht="14.25" x14ac:dyDescent="0.25">
      <c r="C160" s="14" t="str">
        <f t="shared" si="8"/>
        <v/>
      </c>
      <c r="D160" s="14" t="str">
        <f t="shared" si="9"/>
        <v/>
      </c>
      <c r="E160" s="26"/>
    </row>
    <row r="161" spans="3:5" s="14" customFormat="1" ht="14.25" x14ac:dyDescent="0.25">
      <c r="C161" s="14" t="str">
        <f t="shared" si="8"/>
        <v/>
      </c>
      <c r="D161" s="14" t="str">
        <f t="shared" si="9"/>
        <v/>
      </c>
      <c r="E161" s="26"/>
    </row>
    <row r="162" spans="3:5" s="14" customFormat="1" ht="14.25" x14ac:dyDescent="0.25">
      <c r="C162" s="14" t="str">
        <f t="shared" si="8"/>
        <v/>
      </c>
      <c r="D162" s="14" t="str">
        <f t="shared" si="9"/>
        <v/>
      </c>
      <c r="E162" s="26"/>
    </row>
    <row r="163" spans="3:5" s="14" customFormat="1" ht="14.25" x14ac:dyDescent="0.25">
      <c r="C163" s="14" t="str">
        <f t="shared" si="8"/>
        <v/>
      </c>
      <c r="D163" s="14" t="str">
        <f t="shared" si="9"/>
        <v/>
      </c>
      <c r="E163" s="26"/>
    </row>
    <row r="164" spans="3:5" s="14" customFormat="1" ht="14.25" x14ac:dyDescent="0.25">
      <c r="C164" s="14" t="str">
        <f t="shared" si="8"/>
        <v/>
      </c>
      <c r="D164" s="14" t="str">
        <f t="shared" si="9"/>
        <v/>
      </c>
      <c r="E164" s="26"/>
    </row>
    <row r="165" spans="3:5" s="14" customFormat="1" ht="14.25" x14ac:dyDescent="0.25">
      <c r="C165" s="14" t="str">
        <f t="shared" si="8"/>
        <v/>
      </c>
      <c r="D165" s="14" t="str">
        <f t="shared" si="9"/>
        <v/>
      </c>
      <c r="E165" s="26"/>
    </row>
    <row r="166" spans="3:5" s="14" customFormat="1" ht="14.25" x14ac:dyDescent="0.25">
      <c r="C166" s="14" t="str">
        <f t="shared" si="8"/>
        <v/>
      </c>
      <c r="D166" s="14" t="str">
        <f t="shared" si="9"/>
        <v/>
      </c>
      <c r="E166" s="26"/>
    </row>
    <row r="167" spans="3:5" s="14" customFormat="1" ht="14.25" x14ac:dyDescent="0.25">
      <c r="C167" s="14" t="str">
        <f t="shared" si="8"/>
        <v/>
      </c>
      <c r="D167" s="14" t="str">
        <f t="shared" si="9"/>
        <v/>
      </c>
      <c r="E167" s="26"/>
    </row>
    <row r="168" spans="3:5" s="14" customFormat="1" ht="14.25" x14ac:dyDescent="0.25">
      <c r="C168" s="14" t="str">
        <f t="shared" si="8"/>
        <v/>
      </c>
      <c r="D168" s="14" t="str">
        <f t="shared" si="9"/>
        <v/>
      </c>
      <c r="E168" s="26"/>
    </row>
    <row r="169" spans="3:5" s="14" customFormat="1" ht="14.25" x14ac:dyDescent="0.25">
      <c r="C169" s="14" t="str">
        <f t="shared" si="8"/>
        <v/>
      </c>
      <c r="D169" s="14" t="str">
        <f t="shared" si="9"/>
        <v/>
      </c>
      <c r="E169" s="26"/>
    </row>
    <row r="170" spans="3:5" s="14" customFormat="1" ht="14.25" x14ac:dyDescent="0.25">
      <c r="C170" s="14" t="str">
        <f t="shared" si="8"/>
        <v/>
      </c>
      <c r="D170" s="14" t="str">
        <f t="shared" si="9"/>
        <v/>
      </c>
      <c r="E170" s="26"/>
    </row>
    <row r="171" spans="3:5" s="14" customFormat="1" ht="14.25" x14ac:dyDescent="0.25">
      <c r="C171" s="14" t="str">
        <f t="shared" si="8"/>
        <v/>
      </c>
      <c r="D171" s="14" t="str">
        <f t="shared" si="9"/>
        <v/>
      </c>
      <c r="E171" s="26"/>
    </row>
    <row r="172" spans="3:5" s="14" customFormat="1" ht="14.25" x14ac:dyDescent="0.25">
      <c r="C172" s="14" t="str">
        <f t="shared" si="8"/>
        <v/>
      </c>
      <c r="D172" s="14" t="str">
        <f t="shared" si="9"/>
        <v/>
      </c>
      <c r="E172" s="26"/>
    </row>
    <row r="173" spans="3:5" s="14" customFormat="1" ht="14.25" x14ac:dyDescent="0.25">
      <c r="C173" s="14" t="str">
        <f t="shared" si="8"/>
        <v/>
      </c>
      <c r="D173" s="14" t="str">
        <f t="shared" si="9"/>
        <v/>
      </c>
      <c r="E173" s="26"/>
    </row>
    <row r="174" spans="3:5" s="14" customFormat="1" ht="14.25" x14ac:dyDescent="0.25">
      <c r="C174" s="14" t="str">
        <f t="shared" si="8"/>
        <v/>
      </c>
      <c r="D174" s="14" t="str">
        <f t="shared" si="9"/>
        <v/>
      </c>
      <c r="E174" s="26"/>
    </row>
    <row r="175" spans="3:5" s="14" customFormat="1" ht="14.25" x14ac:dyDescent="0.25">
      <c r="C175" s="14" t="str">
        <f t="shared" si="8"/>
        <v/>
      </c>
      <c r="D175" s="14" t="str">
        <f t="shared" si="9"/>
        <v/>
      </c>
      <c r="E175" s="26"/>
    </row>
    <row r="176" spans="3:5" s="14" customFormat="1" ht="14.25" x14ac:dyDescent="0.25">
      <c r="C176" s="14" t="str">
        <f t="shared" si="8"/>
        <v/>
      </c>
      <c r="D176" s="14" t="str">
        <f t="shared" si="9"/>
        <v/>
      </c>
      <c r="E176" s="26"/>
    </row>
    <row r="177" spans="3:5" s="14" customFormat="1" ht="14.25" x14ac:dyDescent="0.25">
      <c r="C177" s="14" t="str">
        <f t="shared" si="8"/>
        <v/>
      </c>
      <c r="D177" s="14" t="str">
        <f t="shared" si="9"/>
        <v/>
      </c>
      <c r="E177" s="26"/>
    </row>
    <row r="178" spans="3:5" s="14" customFormat="1" ht="14.25" x14ac:dyDescent="0.25">
      <c r="C178" s="14" t="str">
        <f t="shared" si="8"/>
        <v/>
      </c>
      <c r="D178" s="14" t="str">
        <f t="shared" si="9"/>
        <v/>
      </c>
      <c r="E178" s="26"/>
    </row>
    <row r="179" spans="3:5" s="14" customFormat="1" ht="14.25" x14ac:dyDescent="0.25">
      <c r="C179" s="14" t="str">
        <f t="shared" si="8"/>
        <v/>
      </c>
      <c r="D179" s="14" t="str">
        <f t="shared" si="9"/>
        <v/>
      </c>
      <c r="E179" s="26"/>
    </row>
    <row r="180" spans="3:5" s="14" customFormat="1" ht="14.25" x14ac:dyDescent="0.25">
      <c r="C180" s="14" t="str">
        <f t="shared" si="8"/>
        <v/>
      </c>
      <c r="D180" s="14" t="str">
        <f t="shared" si="9"/>
        <v/>
      </c>
      <c r="E180" s="26"/>
    </row>
    <row r="181" spans="3:5" s="14" customFormat="1" ht="14.25" x14ac:dyDescent="0.25">
      <c r="C181" s="14" t="str">
        <f t="shared" si="8"/>
        <v/>
      </c>
      <c r="D181" s="14" t="str">
        <f t="shared" si="9"/>
        <v/>
      </c>
      <c r="E181" s="26"/>
    </row>
    <row r="182" spans="3:5" s="14" customFormat="1" ht="14.25" x14ac:dyDescent="0.25">
      <c r="C182" s="14" t="str">
        <f t="shared" si="8"/>
        <v/>
      </c>
      <c r="D182" s="14" t="str">
        <f t="shared" si="9"/>
        <v/>
      </c>
      <c r="E182" s="26"/>
    </row>
    <row r="183" spans="3:5" s="14" customFormat="1" ht="14.25" x14ac:dyDescent="0.25">
      <c r="C183" s="14" t="str">
        <f t="shared" si="8"/>
        <v/>
      </c>
      <c r="D183" s="14" t="str">
        <f t="shared" si="9"/>
        <v/>
      </c>
      <c r="E183" s="26"/>
    </row>
    <row r="184" spans="3:5" s="14" customFormat="1" ht="14.25" x14ac:dyDescent="0.25">
      <c r="C184" s="14" t="str">
        <f t="shared" si="8"/>
        <v/>
      </c>
      <c r="D184" s="14" t="str">
        <f t="shared" si="9"/>
        <v/>
      </c>
      <c r="E184" s="26"/>
    </row>
    <row r="185" spans="3:5" s="14" customFormat="1" ht="14.25" x14ac:dyDescent="0.25">
      <c r="C185" s="14" t="str">
        <f t="shared" ref="C185:C193" si="10">IF(ISBLANK(B185),"",VLOOKUP(B185,lp,2,FALSE))</f>
        <v/>
      </c>
      <c r="D185" s="14" t="str">
        <f t="shared" ref="D185:D193" si="11">IF(ISBLANK(B185),"",VLOOKUP(B185,lp,3,FALSE))</f>
        <v/>
      </c>
      <c r="E185" s="26"/>
    </row>
    <row r="186" spans="3:5" s="14" customFormat="1" ht="14.25" x14ac:dyDescent="0.25">
      <c r="C186" s="14" t="str">
        <f t="shared" si="10"/>
        <v/>
      </c>
      <c r="D186" s="14" t="str">
        <f t="shared" si="11"/>
        <v/>
      </c>
      <c r="E186" s="26"/>
    </row>
    <row r="187" spans="3:5" s="14" customFormat="1" ht="14.25" x14ac:dyDescent="0.25">
      <c r="C187" s="14" t="str">
        <f t="shared" si="10"/>
        <v/>
      </c>
      <c r="D187" s="14" t="str">
        <f t="shared" si="11"/>
        <v/>
      </c>
      <c r="E187" s="26"/>
    </row>
    <row r="188" spans="3:5" s="14" customFormat="1" ht="14.25" x14ac:dyDescent="0.25">
      <c r="C188" s="14" t="str">
        <f t="shared" si="10"/>
        <v/>
      </c>
      <c r="D188" s="14" t="str">
        <f t="shared" si="11"/>
        <v/>
      </c>
      <c r="E188" s="26"/>
    </row>
    <row r="189" spans="3:5" s="14" customFormat="1" ht="14.25" x14ac:dyDescent="0.25">
      <c r="C189" s="14" t="str">
        <f t="shared" si="10"/>
        <v/>
      </c>
      <c r="D189" s="14" t="str">
        <f t="shared" si="11"/>
        <v/>
      </c>
      <c r="E189" s="26"/>
    </row>
    <row r="190" spans="3:5" s="14" customFormat="1" ht="14.25" x14ac:dyDescent="0.25">
      <c r="C190" s="14" t="str">
        <f t="shared" si="10"/>
        <v/>
      </c>
      <c r="D190" s="14" t="str">
        <f t="shared" si="11"/>
        <v/>
      </c>
      <c r="E190" s="26"/>
    </row>
    <row r="191" spans="3:5" s="14" customFormat="1" ht="14.25" x14ac:dyDescent="0.25">
      <c r="C191" s="14" t="str">
        <f t="shared" si="10"/>
        <v/>
      </c>
      <c r="D191" s="14" t="str">
        <f t="shared" si="11"/>
        <v/>
      </c>
      <c r="E191" s="26"/>
    </row>
    <row r="192" spans="3:5" s="14" customFormat="1" ht="14.25" x14ac:dyDescent="0.25">
      <c r="C192" s="14" t="str">
        <f t="shared" si="10"/>
        <v/>
      </c>
      <c r="D192" s="14" t="str">
        <f t="shared" si="11"/>
        <v/>
      </c>
      <c r="E192" s="26"/>
    </row>
    <row r="193" spans="1:5" s="14" customFormat="1" ht="14.25" x14ac:dyDescent="0.25">
      <c r="C193" s="14" t="str">
        <f t="shared" si="10"/>
        <v/>
      </c>
      <c r="D193" s="14" t="str">
        <f t="shared" si="11"/>
        <v/>
      </c>
      <c r="E193" s="26"/>
    </row>
    <row r="194" spans="1:5" s="14" customFormat="1" ht="14.25" x14ac:dyDescent="0.25">
      <c r="E194" s="16"/>
    </row>
    <row r="195" spans="1:5" s="14" customFormat="1" ht="14.25" x14ac:dyDescent="0.25">
      <c r="A195" s="14" t="s">
        <v>4</v>
      </c>
    </row>
    <row r="196" spans="1:5" s="14" customFormat="1" ht="14.25" x14ac:dyDescent="0.25"/>
    <row r="197" spans="1:5" s="14" customFormat="1" ht="14.25" x14ac:dyDescent="0.25">
      <c r="A197" s="14" t="s">
        <v>5</v>
      </c>
      <c r="D197" s="14">
        <v>50</v>
      </c>
    </row>
    <row r="198" spans="1:5" s="14" customFormat="1" ht="14.25" x14ac:dyDescent="0.25"/>
    <row r="199" spans="1:5" s="14" customFormat="1" ht="14.25" x14ac:dyDescent="0.25"/>
    <row r="200" spans="1:5" s="14" customFormat="1" ht="14.25" x14ac:dyDescent="0.25"/>
    <row r="201" spans="1:5" s="14" customFormat="1" ht="14.25" x14ac:dyDescent="0.25"/>
    <row r="202" spans="1:5" s="14" customFormat="1" ht="14.25" x14ac:dyDescent="0.25"/>
    <row r="203" spans="1:5" s="14" customFormat="1" ht="14.25" x14ac:dyDescent="0.25"/>
    <row r="204" spans="1:5" s="14" customFormat="1" ht="14.25" x14ac:dyDescent="0.25"/>
    <row r="205" spans="1:5" s="14" customFormat="1" ht="14.25" x14ac:dyDescent="0.25"/>
    <row r="206" spans="1:5" s="14" customFormat="1" ht="14.25" x14ac:dyDescent="0.25"/>
    <row r="207" spans="1:5" s="14" customFormat="1" ht="14.25" x14ac:dyDescent="0.25"/>
    <row r="208" spans="1:5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4" customFormat="1" ht="14.25" x14ac:dyDescent="0.25"/>
    <row r="218" s="14" customFormat="1" ht="14.25" x14ac:dyDescent="0.25"/>
    <row r="219" s="14" customFormat="1" ht="14.25" x14ac:dyDescent="0.25"/>
    <row r="220" s="14" customFormat="1" ht="14.25" x14ac:dyDescent="0.25"/>
    <row r="221" s="14" customFormat="1" ht="14.25" x14ac:dyDescent="0.25"/>
    <row r="222" s="14" customFormat="1" ht="14.25" x14ac:dyDescent="0.25"/>
    <row r="223" s="14" customFormat="1" ht="14.25" x14ac:dyDescent="0.25"/>
    <row r="224" s="14" customFormat="1" ht="14.25" x14ac:dyDescent="0.25"/>
    <row r="225" s="14" customFormat="1" ht="14.25" x14ac:dyDescent="0.25"/>
    <row r="226" s="14" customFormat="1" ht="14.25" x14ac:dyDescent="0.25"/>
    <row r="227" s="14" customFormat="1" ht="14.25" x14ac:dyDescent="0.25"/>
    <row r="228" s="14" customFormat="1" ht="14.25" x14ac:dyDescent="0.25"/>
    <row r="229" s="15" customFormat="1" ht="15" x14ac:dyDescent="0.25"/>
    <row r="230" s="15" customFormat="1" ht="15" x14ac:dyDescent="0.25"/>
    <row r="231" s="15" customFormat="1" ht="15" x14ac:dyDescent="0.25"/>
    <row r="232" s="15" customFormat="1" ht="15" x14ac:dyDescent="0.25"/>
    <row r="233" s="15" customFormat="1" ht="15" x14ac:dyDescent="0.25"/>
    <row r="234" s="15" customFormat="1" ht="15" x14ac:dyDescent="0.25"/>
    <row r="235" s="15" customFormat="1" ht="15" x14ac:dyDescent="0.25"/>
    <row r="236" s="15" customFormat="1" ht="15" x14ac:dyDescent="0.25"/>
    <row r="237" s="15" customFormat="1" ht="15" x14ac:dyDescent="0.25"/>
    <row r="238" s="15" customFormat="1" ht="15" x14ac:dyDescent="0.25"/>
    <row r="239" s="15" customFormat="1" ht="15" x14ac:dyDescent="0.25"/>
    <row r="240" s="15" customFormat="1" ht="15" x14ac:dyDescent="0.25"/>
    <row r="241" s="15" customFormat="1" ht="15" x14ac:dyDescent="0.25"/>
    <row r="242" s="15" customFormat="1" ht="15" x14ac:dyDescent="0.25"/>
    <row r="243" s="15" customFormat="1" ht="15" x14ac:dyDescent="0.25"/>
    <row r="244" s="15" customFormat="1" ht="15" x14ac:dyDescent="0.25"/>
    <row r="245" s="15" customFormat="1" ht="15" x14ac:dyDescent="0.25"/>
    <row r="246" s="15" customFormat="1" ht="15" x14ac:dyDescent="0.25"/>
  </sheetData>
  <autoFilter ref="B11:E11">
    <sortState ref="B12:E21">
      <sortCondition ref="E11"/>
    </sortState>
  </autoFilter>
  <mergeCells count="1"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7"/>
  <sheetViews>
    <sheetView topLeftCell="A14" zoomScale="120" zoomScaleNormal="120" workbookViewId="0">
      <selection activeCell="J21" sqref="J21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26.75" style="13" bestFit="1" customWidth="1"/>
    <col min="4" max="4" width="14.375" style="13" bestFit="1" customWidth="1"/>
    <col min="5" max="5" width="10.25" style="13" customWidth="1"/>
    <col min="6" max="6" width="12.125" style="13" hidden="1" customWidth="1"/>
    <col min="7" max="7" width="11.875" style="13" hidden="1" customWidth="1"/>
    <col min="8" max="16384" width="11" style="13"/>
  </cols>
  <sheetData>
    <row r="2" spans="1:8" s="31" customFormat="1" ht="14.25" x14ac:dyDescent="0.25"/>
    <row r="4" spans="1:8" s="33" customFormat="1" ht="14.25" x14ac:dyDescent="0.25"/>
    <row r="5" spans="1:8" s="14" customFormat="1" ht="15" customHeight="1" x14ac:dyDescent="0.25"/>
    <row r="6" spans="1:8" s="14" customFormat="1" ht="15" customHeight="1" x14ac:dyDescent="0.25"/>
    <row r="7" spans="1:8" s="14" customFormat="1" ht="15" customHeight="1" x14ac:dyDescent="0.25"/>
    <row r="8" spans="1:8" s="14" customFormat="1" ht="15" customHeight="1" x14ac:dyDescent="0.25"/>
    <row r="9" spans="1:8" s="14" customFormat="1" ht="15" customHeight="1" x14ac:dyDescent="0.25"/>
    <row r="10" spans="1:8" s="14" customFormat="1" ht="15" customHeight="1" x14ac:dyDescent="0.25">
      <c r="A10" s="30"/>
      <c r="B10" s="30"/>
      <c r="C10" s="126" t="s">
        <v>34</v>
      </c>
      <c r="D10" s="126"/>
      <c r="E10" s="32"/>
      <c r="F10" s="31"/>
    </row>
    <row r="11" spans="1:8" s="14" customFormat="1" ht="15" customHeight="1" x14ac:dyDescent="0.25">
      <c r="A11" s="13"/>
      <c r="B11" s="13"/>
      <c r="C11" s="13"/>
      <c r="D11" s="13"/>
      <c r="E11" s="13"/>
      <c r="F11" s="13"/>
    </row>
    <row r="12" spans="1:8" s="14" customFormat="1" ht="15" x14ac:dyDescent="0.25">
      <c r="A12" s="96" t="s">
        <v>2</v>
      </c>
      <c r="B12" s="96" t="s">
        <v>7</v>
      </c>
      <c r="C12" s="96" t="s">
        <v>13</v>
      </c>
      <c r="D12" s="96" t="s">
        <v>12</v>
      </c>
      <c r="E12" s="96" t="s">
        <v>1</v>
      </c>
      <c r="F12" s="96" t="s">
        <v>30</v>
      </c>
      <c r="G12" s="96" t="s">
        <v>31</v>
      </c>
      <c r="H12" s="96" t="s">
        <v>11</v>
      </c>
    </row>
    <row r="13" spans="1:8" s="14" customFormat="1" ht="30" customHeight="1" x14ac:dyDescent="0.25">
      <c r="A13" s="99">
        <v>1</v>
      </c>
      <c r="B13" s="97">
        <v>105</v>
      </c>
      <c r="C13" s="101" t="s">
        <v>82</v>
      </c>
      <c r="D13" s="101" t="s">
        <v>93</v>
      </c>
      <c r="E13" s="98">
        <v>8.9293981481481483E-4</v>
      </c>
      <c r="F13" s="98"/>
      <c r="G13" s="98"/>
      <c r="H13" s="99">
        <v>1</v>
      </c>
    </row>
    <row r="14" spans="1:8" s="14" customFormat="1" ht="30" customHeight="1" x14ac:dyDescent="0.2">
      <c r="A14" s="99">
        <v>2</v>
      </c>
      <c r="B14" s="97">
        <v>102</v>
      </c>
      <c r="C14" s="103" t="s">
        <v>79</v>
      </c>
      <c r="D14" s="101" t="s">
        <v>90</v>
      </c>
      <c r="E14" s="98">
        <v>1.0960648148148149E-3</v>
      </c>
      <c r="F14" s="98"/>
      <c r="G14" s="98"/>
      <c r="H14" s="99">
        <v>2</v>
      </c>
    </row>
    <row r="15" spans="1:8" s="14" customFormat="1" ht="30" customHeight="1" x14ac:dyDescent="0.2">
      <c r="A15" s="99">
        <v>3</v>
      </c>
      <c r="B15" s="97">
        <v>103</v>
      </c>
      <c r="C15" s="104" t="s">
        <v>80</v>
      </c>
      <c r="D15" s="101" t="s">
        <v>91</v>
      </c>
      <c r="E15" s="98">
        <v>1.2199074074074074E-3</v>
      </c>
      <c r="F15" s="98"/>
      <c r="G15" s="98"/>
      <c r="H15" s="99">
        <v>3</v>
      </c>
    </row>
    <row r="16" spans="1:8" s="14" customFormat="1" ht="30" customHeight="1" x14ac:dyDescent="0.2">
      <c r="A16" s="99">
        <v>4</v>
      </c>
      <c r="B16" s="97">
        <v>108</v>
      </c>
      <c r="C16" s="103" t="s">
        <v>85</v>
      </c>
      <c r="D16" s="101" t="s">
        <v>90</v>
      </c>
      <c r="E16" s="98">
        <v>1.3888888888888889E-3</v>
      </c>
      <c r="F16" s="98"/>
      <c r="G16" s="98"/>
      <c r="H16" s="99">
        <v>4</v>
      </c>
    </row>
    <row r="17" spans="1:8" s="14" customFormat="1" ht="30" customHeight="1" x14ac:dyDescent="0.25">
      <c r="A17" s="99">
        <v>5</v>
      </c>
      <c r="B17" s="97">
        <v>107</v>
      </c>
      <c r="C17" s="102" t="s">
        <v>84</v>
      </c>
      <c r="D17" s="101" t="s">
        <v>89</v>
      </c>
      <c r="E17" s="98">
        <v>1.5026620370370369E-3</v>
      </c>
      <c r="F17" s="98"/>
      <c r="G17" s="98"/>
      <c r="H17" s="99"/>
    </row>
    <row r="18" spans="1:8" s="14" customFormat="1" ht="30" customHeight="1" x14ac:dyDescent="0.25">
      <c r="A18" s="99">
        <v>6</v>
      </c>
      <c r="B18" s="97">
        <v>100</v>
      </c>
      <c r="C18" s="100" t="s">
        <v>77</v>
      </c>
      <c r="D18" s="101" t="s">
        <v>88</v>
      </c>
      <c r="E18" s="98">
        <v>1.5998842592592592E-3</v>
      </c>
      <c r="F18" s="98"/>
      <c r="G18" s="98"/>
      <c r="H18" s="99">
        <v>5</v>
      </c>
    </row>
    <row r="19" spans="1:8" s="14" customFormat="1" ht="30" customHeight="1" x14ac:dyDescent="0.25">
      <c r="A19" s="99">
        <v>7</v>
      </c>
      <c r="B19" s="97">
        <v>106</v>
      </c>
      <c r="C19" s="100" t="s">
        <v>83</v>
      </c>
      <c r="D19" s="101" t="s">
        <v>88</v>
      </c>
      <c r="E19" s="98">
        <v>1.6138888888888887E-3</v>
      </c>
      <c r="F19" s="98"/>
      <c r="G19" s="98"/>
      <c r="H19" s="99">
        <v>6</v>
      </c>
    </row>
    <row r="20" spans="1:8" s="14" customFormat="1" ht="30" customHeight="1" x14ac:dyDescent="0.25">
      <c r="A20" s="99">
        <v>8</v>
      </c>
      <c r="B20" s="97">
        <v>101</v>
      </c>
      <c r="C20" s="102" t="s">
        <v>78</v>
      </c>
      <c r="D20" s="101" t="s">
        <v>89</v>
      </c>
      <c r="E20" s="98">
        <v>1.7164351851851852E-3</v>
      </c>
      <c r="F20" s="98"/>
      <c r="G20" s="98"/>
      <c r="H20" s="99">
        <v>7</v>
      </c>
    </row>
    <row r="21" spans="1:8" s="14" customFormat="1" ht="30" customHeight="1" x14ac:dyDescent="0.2">
      <c r="A21" s="99">
        <v>9</v>
      </c>
      <c r="B21" s="97">
        <v>104</v>
      </c>
      <c r="C21" s="104" t="s">
        <v>96</v>
      </c>
      <c r="D21" s="101" t="s">
        <v>97</v>
      </c>
      <c r="E21" s="98">
        <v>1.7413194444444444E-3</v>
      </c>
      <c r="F21" s="98"/>
      <c r="G21" s="98"/>
      <c r="H21" s="99">
        <v>8</v>
      </c>
    </row>
    <row r="22" spans="1:8" s="14" customFormat="1" ht="30" customHeight="1" x14ac:dyDescent="0.2">
      <c r="A22" s="99">
        <v>10</v>
      </c>
      <c r="B22" s="97">
        <v>110</v>
      </c>
      <c r="C22" s="103" t="s">
        <v>87</v>
      </c>
      <c r="D22" s="101" t="s">
        <v>90</v>
      </c>
      <c r="E22" s="98">
        <v>1.7850694444444444E-3</v>
      </c>
      <c r="F22" s="99"/>
      <c r="G22" s="98"/>
      <c r="H22" s="99">
        <v>9</v>
      </c>
    </row>
    <row r="23" spans="1:8" s="14" customFormat="1" ht="30" customHeight="1" x14ac:dyDescent="0.2">
      <c r="A23" s="99">
        <v>11</v>
      </c>
      <c r="B23" s="97">
        <v>109</v>
      </c>
      <c r="C23" s="105" t="s">
        <v>86</v>
      </c>
      <c r="D23" s="106" t="s">
        <v>91</v>
      </c>
      <c r="E23" s="98">
        <v>1.9577546296296296E-3</v>
      </c>
      <c r="F23" s="98"/>
      <c r="G23" s="98"/>
      <c r="H23" s="99">
        <v>10</v>
      </c>
    </row>
    <row r="24" spans="1:8" s="14" customFormat="1" ht="15" x14ac:dyDescent="0.25">
      <c r="B24" s="18"/>
      <c r="C24" s="34"/>
      <c r="D24" s="34"/>
      <c r="E24" s="26"/>
    </row>
    <row r="25" spans="1:8" s="14" customFormat="1" ht="15" x14ac:dyDescent="0.25">
      <c r="B25" s="18"/>
      <c r="C25" s="34"/>
      <c r="D25" s="34"/>
      <c r="E25" s="26"/>
    </row>
    <row r="26" spans="1:8" s="14" customFormat="1" ht="14.25" x14ac:dyDescent="0.25">
      <c r="E26" s="26"/>
    </row>
    <row r="27" spans="1:8" s="14" customFormat="1" ht="14.25" x14ac:dyDescent="0.25">
      <c r="E27" s="26"/>
    </row>
    <row r="28" spans="1:8" s="14" customFormat="1" ht="14.25" x14ac:dyDescent="0.25">
      <c r="E28" s="26"/>
    </row>
    <row r="29" spans="1:8" s="14" customFormat="1" ht="14.25" x14ac:dyDescent="0.25">
      <c r="E29" s="26"/>
    </row>
    <row r="30" spans="1:8" s="14" customFormat="1" ht="14.25" x14ac:dyDescent="0.25">
      <c r="E30" s="26"/>
    </row>
    <row r="31" spans="1:8" s="14" customFormat="1" ht="14.25" x14ac:dyDescent="0.25">
      <c r="E31" s="26"/>
    </row>
    <row r="32" spans="1:8" s="14" customFormat="1" ht="14.25" x14ac:dyDescent="0.25">
      <c r="E32" s="26"/>
    </row>
    <row r="33" spans="5:5" s="14" customFormat="1" ht="14.25" x14ac:dyDescent="0.25">
      <c r="E33" s="26"/>
    </row>
    <row r="34" spans="5:5" s="14" customFormat="1" ht="14.25" x14ac:dyDescent="0.25">
      <c r="E34" s="26"/>
    </row>
    <row r="35" spans="5:5" s="14" customFormat="1" ht="14.25" x14ac:dyDescent="0.25">
      <c r="E35" s="26"/>
    </row>
    <row r="36" spans="5:5" s="14" customFormat="1" ht="14.25" x14ac:dyDescent="0.25">
      <c r="E36" s="26"/>
    </row>
    <row r="37" spans="5:5" s="14" customFormat="1" ht="14.25" x14ac:dyDescent="0.25">
      <c r="E37" s="26"/>
    </row>
    <row r="38" spans="5:5" s="14" customFormat="1" ht="14.25" x14ac:dyDescent="0.25">
      <c r="E38" s="26"/>
    </row>
    <row r="39" spans="5:5" s="14" customFormat="1" ht="14.25" x14ac:dyDescent="0.25">
      <c r="E39" s="26"/>
    </row>
    <row r="40" spans="5:5" s="14" customFormat="1" ht="14.25" x14ac:dyDescent="0.25">
      <c r="E40" s="26"/>
    </row>
    <row r="41" spans="5:5" s="14" customFormat="1" ht="14.25" x14ac:dyDescent="0.25">
      <c r="E41" s="26"/>
    </row>
    <row r="42" spans="5:5" s="14" customFormat="1" ht="14.25" x14ac:dyDescent="0.25">
      <c r="E42" s="26"/>
    </row>
    <row r="43" spans="5:5" s="14" customFormat="1" ht="14.25" x14ac:dyDescent="0.25">
      <c r="E43" s="26"/>
    </row>
    <row r="44" spans="5:5" s="14" customFormat="1" ht="14.25" x14ac:dyDescent="0.25">
      <c r="E44" s="26"/>
    </row>
    <row r="45" spans="5:5" s="14" customFormat="1" ht="14.25" x14ac:dyDescent="0.25">
      <c r="E45" s="26"/>
    </row>
    <row r="46" spans="5:5" s="14" customFormat="1" ht="14.25" x14ac:dyDescent="0.25">
      <c r="E46" s="26"/>
    </row>
    <row r="47" spans="5:5" s="14" customFormat="1" ht="14.25" x14ac:dyDescent="0.25">
      <c r="E47" s="26"/>
    </row>
    <row r="48" spans="5:5" s="14" customFormat="1" ht="14.25" x14ac:dyDescent="0.25">
      <c r="E48" s="26"/>
    </row>
    <row r="49" spans="5:5" s="14" customFormat="1" ht="14.25" x14ac:dyDescent="0.25">
      <c r="E49" s="26"/>
    </row>
    <row r="50" spans="5:5" s="14" customFormat="1" ht="14.25" x14ac:dyDescent="0.25">
      <c r="E50" s="26"/>
    </row>
    <row r="51" spans="5:5" s="14" customFormat="1" ht="14.25" x14ac:dyDescent="0.25">
      <c r="E51" s="26"/>
    </row>
    <row r="52" spans="5:5" s="14" customFormat="1" ht="14.25" x14ac:dyDescent="0.25">
      <c r="E52" s="26"/>
    </row>
    <row r="53" spans="5:5" s="14" customFormat="1" ht="14.25" x14ac:dyDescent="0.25">
      <c r="E53" s="26"/>
    </row>
    <row r="54" spans="5:5" s="14" customFormat="1" ht="14.25" x14ac:dyDescent="0.25">
      <c r="E54" s="26"/>
    </row>
    <row r="55" spans="5:5" s="14" customFormat="1" ht="14.25" x14ac:dyDescent="0.25">
      <c r="E55" s="26"/>
    </row>
    <row r="56" spans="5:5" s="14" customFormat="1" ht="14.25" x14ac:dyDescent="0.25">
      <c r="E56" s="26"/>
    </row>
    <row r="57" spans="5:5" s="14" customFormat="1" ht="14.25" x14ac:dyDescent="0.25">
      <c r="E57" s="26"/>
    </row>
    <row r="58" spans="5:5" s="14" customFormat="1" ht="14.25" x14ac:dyDescent="0.25">
      <c r="E58" s="26"/>
    </row>
    <row r="59" spans="5:5" s="14" customFormat="1" ht="14.25" x14ac:dyDescent="0.25">
      <c r="E59" s="26"/>
    </row>
    <row r="60" spans="5:5" s="14" customFormat="1" ht="14.25" x14ac:dyDescent="0.25">
      <c r="E60" s="26"/>
    </row>
    <row r="61" spans="5:5" s="14" customFormat="1" ht="14.25" x14ac:dyDescent="0.25">
      <c r="E61" s="26"/>
    </row>
    <row r="62" spans="5:5" s="14" customFormat="1" ht="14.25" x14ac:dyDescent="0.25">
      <c r="E62" s="26"/>
    </row>
    <row r="63" spans="5:5" s="14" customFormat="1" ht="14.25" x14ac:dyDescent="0.25">
      <c r="E63" s="26"/>
    </row>
    <row r="64" spans="5:5" s="14" customFormat="1" ht="14.25" x14ac:dyDescent="0.25">
      <c r="E64" s="26"/>
    </row>
    <row r="65" spans="5:5" s="14" customFormat="1" ht="14.25" x14ac:dyDescent="0.25">
      <c r="E65" s="26"/>
    </row>
    <row r="66" spans="5:5" s="14" customFormat="1" ht="14.25" x14ac:dyDescent="0.25">
      <c r="E66" s="26"/>
    </row>
    <row r="67" spans="5:5" s="14" customFormat="1" ht="14.25" x14ac:dyDescent="0.25">
      <c r="E67" s="26"/>
    </row>
    <row r="68" spans="5:5" s="14" customFormat="1" ht="14.25" x14ac:dyDescent="0.25">
      <c r="E68" s="26"/>
    </row>
    <row r="69" spans="5:5" s="14" customFormat="1" ht="14.25" x14ac:dyDescent="0.25">
      <c r="E69" s="26"/>
    </row>
    <row r="70" spans="5:5" s="14" customFormat="1" ht="14.25" x14ac:dyDescent="0.25">
      <c r="E70" s="26"/>
    </row>
    <row r="71" spans="5:5" s="14" customFormat="1" ht="14.25" x14ac:dyDescent="0.25">
      <c r="E71" s="26"/>
    </row>
    <row r="72" spans="5:5" s="14" customFormat="1" ht="14.25" x14ac:dyDescent="0.25">
      <c r="E72" s="26"/>
    </row>
    <row r="73" spans="5:5" s="14" customFormat="1" ht="14.25" x14ac:dyDescent="0.25">
      <c r="E73" s="26"/>
    </row>
    <row r="74" spans="5:5" s="14" customFormat="1" ht="14.25" x14ac:dyDescent="0.25">
      <c r="E74" s="26"/>
    </row>
    <row r="75" spans="5:5" s="14" customFormat="1" ht="14.25" x14ac:dyDescent="0.25">
      <c r="E75" s="26"/>
    </row>
    <row r="76" spans="5:5" s="14" customFormat="1" ht="14.25" x14ac:dyDescent="0.25">
      <c r="E76" s="26"/>
    </row>
    <row r="77" spans="5:5" s="14" customFormat="1" ht="14.25" x14ac:dyDescent="0.25">
      <c r="E77" s="26"/>
    </row>
    <row r="78" spans="5:5" s="14" customFormat="1" ht="14.25" x14ac:dyDescent="0.25">
      <c r="E78" s="26"/>
    </row>
    <row r="79" spans="5:5" s="14" customFormat="1" ht="14.25" x14ac:dyDescent="0.25">
      <c r="E79" s="26"/>
    </row>
    <row r="80" spans="5:5" s="14" customFormat="1" ht="14.25" x14ac:dyDescent="0.25">
      <c r="E80" s="26"/>
    </row>
    <row r="81" spans="5:5" s="14" customFormat="1" ht="14.25" x14ac:dyDescent="0.25">
      <c r="E81" s="26"/>
    </row>
    <row r="82" spans="5:5" s="14" customFormat="1" ht="14.25" x14ac:dyDescent="0.25">
      <c r="E82" s="26"/>
    </row>
    <row r="83" spans="5:5" s="14" customFormat="1" ht="14.25" x14ac:dyDescent="0.25">
      <c r="E83" s="26"/>
    </row>
    <row r="84" spans="5:5" s="14" customFormat="1" ht="14.25" x14ac:dyDescent="0.25">
      <c r="E84" s="26"/>
    </row>
    <row r="85" spans="5:5" s="14" customFormat="1" ht="14.25" x14ac:dyDescent="0.25">
      <c r="E85" s="26"/>
    </row>
    <row r="86" spans="5:5" s="14" customFormat="1" ht="14.25" x14ac:dyDescent="0.25">
      <c r="E86" s="26"/>
    </row>
    <row r="87" spans="5:5" s="14" customFormat="1" ht="14.25" x14ac:dyDescent="0.25">
      <c r="E87" s="26"/>
    </row>
    <row r="88" spans="5:5" s="14" customFormat="1" ht="14.25" x14ac:dyDescent="0.25">
      <c r="E88" s="26"/>
    </row>
    <row r="89" spans="5:5" s="14" customFormat="1" ht="14.25" x14ac:dyDescent="0.25">
      <c r="E89" s="26"/>
    </row>
    <row r="90" spans="5:5" s="14" customFormat="1" ht="14.25" x14ac:dyDescent="0.25">
      <c r="E90" s="26"/>
    </row>
    <row r="91" spans="5:5" s="14" customFormat="1" ht="14.25" x14ac:dyDescent="0.25">
      <c r="E91" s="26"/>
    </row>
    <row r="92" spans="5:5" s="14" customFormat="1" ht="14.25" x14ac:dyDescent="0.25">
      <c r="E92" s="26"/>
    </row>
    <row r="93" spans="5:5" s="14" customFormat="1" ht="14.25" x14ac:dyDescent="0.25">
      <c r="E93" s="26"/>
    </row>
    <row r="94" spans="5:5" s="14" customFormat="1" ht="14.25" x14ac:dyDescent="0.25">
      <c r="E94" s="26"/>
    </row>
    <row r="95" spans="5:5" s="14" customFormat="1" ht="14.25" x14ac:dyDescent="0.25">
      <c r="E95" s="26"/>
    </row>
    <row r="96" spans="5:5" s="14" customFormat="1" ht="14.25" x14ac:dyDescent="0.25">
      <c r="E96" s="26"/>
    </row>
    <row r="97" spans="5:5" s="14" customFormat="1" ht="14.25" x14ac:dyDescent="0.25">
      <c r="E97" s="26"/>
    </row>
    <row r="98" spans="5:5" s="14" customFormat="1" ht="14.25" x14ac:dyDescent="0.25">
      <c r="E98" s="26"/>
    </row>
    <row r="99" spans="5:5" s="14" customFormat="1" ht="14.25" x14ac:dyDescent="0.25">
      <c r="E99" s="26"/>
    </row>
    <row r="100" spans="5:5" s="14" customFormat="1" ht="14.25" x14ac:dyDescent="0.25">
      <c r="E100" s="26"/>
    </row>
    <row r="101" spans="5:5" s="14" customFormat="1" ht="14.25" x14ac:dyDescent="0.25">
      <c r="E101" s="26"/>
    </row>
    <row r="102" spans="5:5" s="14" customFormat="1" ht="14.25" x14ac:dyDescent="0.25">
      <c r="E102" s="26"/>
    </row>
    <row r="103" spans="5:5" s="14" customFormat="1" ht="14.25" x14ac:dyDescent="0.25">
      <c r="E103" s="26"/>
    </row>
    <row r="104" spans="5:5" s="14" customFormat="1" ht="14.25" x14ac:dyDescent="0.25">
      <c r="E104" s="26"/>
    </row>
    <row r="105" spans="5:5" s="14" customFormat="1" ht="14.25" x14ac:dyDescent="0.25">
      <c r="E105" s="26"/>
    </row>
    <row r="106" spans="5:5" s="14" customFormat="1" ht="14.25" x14ac:dyDescent="0.25">
      <c r="E106" s="26"/>
    </row>
    <row r="107" spans="5:5" s="14" customFormat="1" ht="14.25" x14ac:dyDescent="0.25">
      <c r="E107" s="26"/>
    </row>
    <row r="108" spans="5:5" s="14" customFormat="1" ht="14.25" x14ac:dyDescent="0.25">
      <c r="E108" s="26"/>
    </row>
    <row r="109" spans="5:5" s="14" customFormat="1" ht="14.25" x14ac:dyDescent="0.25">
      <c r="E109" s="26"/>
    </row>
    <row r="110" spans="5:5" s="14" customFormat="1" ht="14.25" x14ac:dyDescent="0.25">
      <c r="E110" s="26"/>
    </row>
    <row r="111" spans="5:5" s="14" customFormat="1" ht="14.25" x14ac:dyDescent="0.25">
      <c r="E111" s="26"/>
    </row>
    <row r="112" spans="5:5" s="14" customFormat="1" ht="14.25" x14ac:dyDescent="0.25">
      <c r="E112" s="26"/>
    </row>
    <row r="113" spans="5:5" s="14" customFormat="1" ht="14.25" x14ac:dyDescent="0.25">
      <c r="E113" s="26"/>
    </row>
    <row r="114" spans="5:5" s="14" customFormat="1" ht="14.25" x14ac:dyDescent="0.25">
      <c r="E114" s="26"/>
    </row>
    <row r="115" spans="5:5" s="14" customFormat="1" ht="14.25" x14ac:dyDescent="0.25">
      <c r="E115" s="26"/>
    </row>
    <row r="116" spans="5:5" s="14" customFormat="1" ht="14.25" x14ac:dyDescent="0.25">
      <c r="E116" s="26"/>
    </row>
    <row r="117" spans="5:5" s="14" customFormat="1" ht="14.25" x14ac:dyDescent="0.25">
      <c r="E117" s="26"/>
    </row>
    <row r="118" spans="5:5" s="14" customFormat="1" ht="14.25" x14ac:dyDescent="0.25">
      <c r="E118" s="26"/>
    </row>
    <row r="119" spans="5:5" s="14" customFormat="1" ht="14.25" x14ac:dyDescent="0.25">
      <c r="E119" s="26"/>
    </row>
    <row r="120" spans="5:5" s="14" customFormat="1" ht="14.25" x14ac:dyDescent="0.25">
      <c r="E120" s="26"/>
    </row>
    <row r="121" spans="5:5" s="14" customFormat="1" ht="14.25" x14ac:dyDescent="0.25">
      <c r="E121" s="26"/>
    </row>
    <row r="122" spans="5:5" s="14" customFormat="1" ht="14.25" x14ac:dyDescent="0.25">
      <c r="E122" s="26"/>
    </row>
    <row r="123" spans="5:5" s="14" customFormat="1" ht="14.25" x14ac:dyDescent="0.25">
      <c r="E123" s="26"/>
    </row>
    <row r="124" spans="5:5" s="14" customFormat="1" ht="14.25" x14ac:dyDescent="0.25">
      <c r="E124" s="26"/>
    </row>
    <row r="125" spans="5:5" s="14" customFormat="1" ht="14.25" x14ac:dyDescent="0.25">
      <c r="E125" s="26"/>
    </row>
    <row r="126" spans="5:5" s="14" customFormat="1" ht="14.25" x14ac:dyDescent="0.25">
      <c r="E126" s="26"/>
    </row>
    <row r="127" spans="5:5" s="14" customFormat="1" ht="14.25" x14ac:dyDescent="0.25">
      <c r="E127" s="26"/>
    </row>
    <row r="128" spans="5:5" s="14" customFormat="1" ht="14.25" x14ac:dyDescent="0.25">
      <c r="E128" s="26"/>
    </row>
    <row r="129" spans="5:5" s="14" customFormat="1" ht="14.25" x14ac:dyDescent="0.25">
      <c r="E129" s="26"/>
    </row>
    <row r="130" spans="5:5" s="14" customFormat="1" ht="14.25" x14ac:dyDescent="0.25">
      <c r="E130" s="26"/>
    </row>
    <row r="131" spans="5:5" s="14" customFormat="1" ht="14.25" x14ac:dyDescent="0.25">
      <c r="E131" s="26"/>
    </row>
    <row r="132" spans="5:5" s="14" customFormat="1" ht="14.25" x14ac:dyDescent="0.25">
      <c r="E132" s="26"/>
    </row>
    <row r="133" spans="5:5" s="14" customFormat="1" ht="14.25" x14ac:dyDescent="0.25">
      <c r="E133" s="26"/>
    </row>
    <row r="134" spans="5:5" s="14" customFormat="1" ht="14.25" x14ac:dyDescent="0.25">
      <c r="E134" s="26"/>
    </row>
    <row r="135" spans="5:5" s="14" customFormat="1" ht="14.25" x14ac:dyDescent="0.25">
      <c r="E135" s="26"/>
    </row>
    <row r="136" spans="5:5" s="14" customFormat="1" ht="14.25" x14ac:dyDescent="0.25">
      <c r="E136" s="26"/>
    </row>
    <row r="137" spans="5:5" s="14" customFormat="1" ht="14.25" x14ac:dyDescent="0.25">
      <c r="E137" s="26"/>
    </row>
    <row r="138" spans="5:5" s="14" customFormat="1" ht="14.25" x14ac:dyDescent="0.25">
      <c r="E138" s="26"/>
    </row>
    <row r="139" spans="5:5" s="14" customFormat="1" ht="14.25" x14ac:dyDescent="0.25">
      <c r="E139" s="26"/>
    </row>
    <row r="140" spans="5:5" s="14" customFormat="1" ht="14.25" x14ac:dyDescent="0.25">
      <c r="E140" s="26"/>
    </row>
    <row r="141" spans="5:5" s="14" customFormat="1" ht="14.25" x14ac:dyDescent="0.25">
      <c r="E141" s="26"/>
    </row>
    <row r="142" spans="5:5" s="14" customFormat="1" ht="14.25" x14ac:dyDescent="0.25">
      <c r="E142" s="26"/>
    </row>
    <row r="143" spans="5:5" s="14" customFormat="1" ht="14.25" x14ac:dyDescent="0.25">
      <c r="E143" s="26"/>
    </row>
    <row r="144" spans="5:5" s="14" customFormat="1" ht="14.25" x14ac:dyDescent="0.25">
      <c r="E144" s="26"/>
    </row>
    <row r="145" spans="5:5" s="14" customFormat="1" ht="14.25" x14ac:dyDescent="0.25">
      <c r="E145" s="26"/>
    </row>
    <row r="146" spans="5:5" s="14" customFormat="1" ht="14.25" x14ac:dyDescent="0.25">
      <c r="E146" s="26"/>
    </row>
    <row r="147" spans="5:5" s="14" customFormat="1" ht="14.25" x14ac:dyDescent="0.25">
      <c r="E147" s="26"/>
    </row>
    <row r="148" spans="5:5" s="14" customFormat="1" ht="14.25" x14ac:dyDescent="0.25">
      <c r="E148" s="26"/>
    </row>
    <row r="149" spans="5:5" s="14" customFormat="1" ht="14.25" x14ac:dyDescent="0.25">
      <c r="E149" s="26"/>
    </row>
    <row r="150" spans="5:5" s="14" customFormat="1" ht="14.25" x14ac:dyDescent="0.25">
      <c r="E150" s="26"/>
    </row>
    <row r="151" spans="5:5" s="14" customFormat="1" ht="14.25" x14ac:dyDescent="0.25">
      <c r="E151" s="26"/>
    </row>
    <row r="152" spans="5:5" s="14" customFormat="1" ht="14.25" x14ac:dyDescent="0.25">
      <c r="E152" s="26"/>
    </row>
    <row r="153" spans="5:5" s="14" customFormat="1" ht="14.25" x14ac:dyDescent="0.25">
      <c r="E153" s="26"/>
    </row>
    <row r="154" spans="5:5" s="14" customFormat="1" ht="14.25" x14ac:dyDescent="0.25">
      <c r="E154" s="26"/>
    </row>
    <row r="155" spans="5:5" s="14" customFormat="1" ht="14.25" x14ac:dyDescent="0.25">
      <c r="E155" s="26"/>
    </row>
    <row r="156" spans="5:5" s="14" customFormat="1" ht="14.25" x14ac:dyDescent="0.25">
      <c r="E156" s="26"/>
    </row>
    <row r="157" spans="5:5" s="14" customFormat="1" ht="14.25" x14ac:dyDescent="0.25">
      <c r="E157" s="26"/>
    </row>
    <row r="158" spans="5:5" s="14" customFormat="1" ht="14.25" x14ac:dyDescent="0.25">
      <c r="E158" s="26"/>
    </row>
    <row r="159" spans="5:5" s="14" customFormat="1" ht="14.25" x14ac:dyDescent="0.25">
      <c r="E159" s="26"/>
    </row>
    <row r="160" spans="5:5" s="14" customFormat="1" ht="14.25" x14ac:dyDescent="0.25">
      <c r="E160" s="26"/>
    </row>
    <row r="161" spans="5:5" s="14" customFormat="1" ht="14.25" x14ac:dyDescent="0.25">
      <c r="E161" s="26"/>
    </row>
    <row r="162" spans="5:5" s="14" customFormat="1" ht="14.25" x14ac:dyDescent="0.25">
      <c r="E162" s="26"/>
    </row>
    <row r="163" spans="5:5" s="14" customFormat="1" ht="14.25" x14ac:dyDescent="0.25">
      <c r="E163" s="26"/>
    </row>
    <row r="164" spans="5:5" s="14" customFormat="1" ht="14.25" x14ac:dyDescent="0.25">
      <c r="E164" s="26"/>
    </row>
    <row r="165" spans="5:5" s="14" customFormat="1" ht="14.25" x14ac:dyDescent="0.25">
      <c r="E165" s="26"/>
    </row>
    <row r="166" spans="5:5" s="14" customFormat="1" ht="14.25" x14ac:dyDescent="0.25">
      <c r="E166" s="26"/>
    </row>
    <row r="167" spans="5:5" s="14" customFormat="1" ht="14.25" x14ac:dyDescent="0.25">
      <c r="E167" s="26"/>
    </row>
    <row r="168" spans="5:5" s="14" customFormat="1" ht="14.25" x14ac:dyDescent="0.25">
      <c r="E168" s="26"/>
    </row>
    <row r="169" spans="5:5" s="14" customFormat="1" ht="14.25" x14ac:dyDescent="0.25">
      <c r="E169" s="26"/>
    </row>
    <row r="170" spans="5:5" s="14" customFormat="1" ht="14.25" x14ac:dyDescent="0.25">
      <c r="E170" s="26"/>
    </row>
    <row r="171" spans="5:5" s="14" customFormat="1" ht="14.25" x14ac:dyDescent="0.25">
      <c r="E171" s="26"/>
    </row>
    <row r="172" spans="5:5" s="14" customFormat="1" ht="14.25" x14ac:dyDescent="0.25">
      <c r="E172" s="26"/>
    </row>
    <row r="173" spans="5:5" s="14" customFormat="1" ht="14.25" x14ac:dyDescent="0.25">
      <c r="E173" s="26"/>
    </row>
    <row r="174" spans="5:5" s="14" customFormat="1" ht="14.25" x14ac:dyDescent="0.25">
      <c r="E174" s="26"/>
    </row>
    <row r="175" spans="5:5" s="14" customFormat="1" ht="14.25" x14ac:dyDescent="0.25">
      <c r="E175" s="26"/>
    </row>
    <row r="176" spans="5:5" s="14" customFormat="1" ht="14.25" x14ac:dyDescent="0.25">
      <c r="E176" s="26"/>
    </row>
    <row r="177" spans="5:5" s="14" customFormat="1" ht="14.25" x14ac:dyDescent="0.25">
      <c r="E177" s="26"/>
    </row>
    <row r="178" spans="5:5" s="14" customFormat="1" ht="14.25" x14ac:dyDescent="0.25">
      <c r="E178" s="26"/>
    </row>
    <row r="179" spans="5:5" s="14" customFormat="1" ht="14.25" x14ac:dyDescent="0.25">
      <c r="E179" s="26"/>
    </row>
    <row r="180" spans="5:5" s="14" customFormat="1" ht="14.25" x14ac:dyDescent="0.25">
      <c r="E180" s="26"/>
    </row>
    <row r="181" spans="5:5" s="14" customFormat="1" ht="14.25" x14ac:dyDescent="0.25">
      <c r="E181" s="26"/>
    </row>
    <row r="182" spans="5:5" s="14" customFormat="1" ht="14.25" x14ac:dyDescent="0.25">
      <c r="E182" s="26"/>
    </row>
    <row r="183" spans="5:5" s="14" customFormat="1" ht="14.25" x14ac:dyDescent="0.25">
      <c r="E183" s="26"/>
    </row>
    <row r="184" spans="5:5" s="14" customFormat="1" ht="14.25" x14ac:dyDescent="0.25">
      <c r="E184" s="26"/>
    </row>
    <row r="185" spans="5:5" s="14" customFormat="1" ht="14.25" x14ac:dyDescent="0.25">
      <c r="E185" s="26"/>
    </row>
    <row r="186" spans="5:5" s="14" customFormat="1" ht="14.25" x14ac:dyDescent="0.25">
      <c r="E186" s="26"/>
    </row>
    <row r="187" spans="5:5" s="14" customFormat="1" ht="14.25" x14ac:dyDescent="0.25">
      <c r="E187" s="26"/>
    </row>
    <row r="188" spans="5:5" s="14" customFormat="1" ht="14.25" x14ac:dyDescent="0.25">
      <c r="E188" s="26"/>
    </row>
    <row r="189" spans="5:5" s="14" customFormat="1" ht="14.25" x14ac:dyDescent="0.25">
      <c r="E189" s="26"/>
    </row>
    <row r="190" spans="5:5" s="14" customFormat="1" ht="14.25" x14ac:dyDescent="0.25">
      <c r="E190" s="26"/>
    </row>
    <row r="191" spans="5:5" s="14" customFormat="1" ht="14.25" x14ac:dyDescent="0.25">
      <c r="E191" s="26"/>
    </row>
    <row r="192" spans="5:5" s="14" customFormat="1" ht="14.25" x14ac:dyDescent="0.25">
      <c r="E192" s="26"/>
    </row>
    <row r="193" spans="1:5" s="14" customFormat="1" ht="14.25" x14ac:dyDescent="0.25">
      <c r="E193" s="26"/>
    </row>
    <row r="194" spans="1:5" s="14" customFormat="1" ht="14.25" x14ac:dyDescent="0.25">
      <c r="E194" s="26"/>
    </row>
    <row r="195" spans="1:5" s="14" customFormat="1" ht="14.25" x14ac:dyDescent="0.25">
      <c r="E195" s="16"/>
    </row>
    <row r="196" spans="1:5" s="14" customFormat="1" ht="14.25" x14ac:dyDescent="0.25">
      <c r="A196" s="14" t="s">
        <v>4</v>
      </c>
    </row>
    <row r="197" spans="1:5" s="14" customFormat="1" ht="14.25" x14ac:dyDescent="0.25"/>
    <row r="198" spans="1:5" s="14" customFormat="1" ht="14.25" x14ac:dyDescent="0.25">
      <c r="A198" s="14" t="s">
        <v>5</v>
      </c>
      <c r="D198" s="14">
        <v>50</v>
      </c>
    </row>
    <row r="199" spans="1:5" s="14" customFormat="1" ht="14.25" x14ac:dyDescent="0.25"/>
    <row r="200" spans="1:5" s="14" customFormat="1" ht="14.25" x14ac:dyDescent="0.25"/>
    <row r="201" spans="1:5" s="14" customFormat="1" ht="14.25" x14ac:dyDescent="0.25"/>
    <row r="202" spans="1:5" s="14" customFormat="1" ht="14.25" x14ac:dyDescent="0.25"/>
    <row r="203" spans="1:5" s="14" customFormat="1" ht="14.25" x14ac:dyDescent="0.25"/>
    <row r="204" spans="1:5" s="14" customFormat="1" ht="14.25" x14ac:dyDescent="0.25"/>
    <row r="205" spans="1:5" s="14" customFormat="1" ht="14.25" x14ac:dyDescent="0.25"/>
    <row r="206" spans="1:5" s="14" customFormat="1" ht="14.25" x14ac:dyDescent="0.25"/>
    <row r="207" spans="1:5" s="14" customFormat="1" ht="14.25" x14ac:dyDescent="0.25"/>
    <row r="208" spans="1:5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4" customFormat="1" ht="14.25" x14ac:dyDescent="0.25"/>
    <row r="218" s="14" customFormat="1" ht="14.25" x14ac:dyDescent="0.25"/>
    <row r="219" s="14" customFormat="1" ht="14.25" x14ac:dyDescent="0.25"/>
    <row r="220" s="14" customFormat="1" ht="14.25" x14ac:dyDescent="0.25"/>
    <row r="221" s="14" customFormat="1" ht="14.25" x14ac:dyDescent="0.25"/>
    <row r="222" s="14" customFormat="1" ht="14.25" x14ac:dyDescent="0.25"/>
    <row r="223" s="14" customFormat="1" ht="14.25" x14ac:dyDescent="0.25"/>
    <row r="224" s="14" customFormat="1" ht="14.25" x14ac:dyDescent="0.25"/>
    <row r="225" s="14" customFormat="1" ht="14.25" x14ac:dyDescent="0.25"/>
    <row r="226" s="14" customFormat="1" ht="14.25" x14ac:dyDescent="0.25"/>
    <row r="227" s="14" customFormat="1" ht="14.25" x14ac:dyDescent="0.25"/>
    <row r="228" s="14" customFormat="1" ht="14.25" x14ac:dyDescent="0.25"/>
    <row r="229" s="14" customFormat="1" ht="14.25" x14ac:dyDescent="0.25"/>
    <row r="230" s="15" customFormat="1" ht="15" x14ac:dyDescent="0.25"/>
    <row r="231" s="15" customFormat="1" ht="15" x14ac:dyDescent="0.25"/>
    <row r="232" s="15" customFormat="1" ht="15" x14ac:dyDescent="0.25"/>
    <row r="233" s="15" customFormat="1" ht="15" x14ac:dyDescent="0.25"/>
    <row r="234" s="15" customFormat="1" ht="15" x14ac:dyDescent="0.25"/>
    <row r="235" s="15" customFormat="1" ht="15" x14ac:dyDescent="0.25"/>
    <row r="236" s="15" customFormat="1" ht="15" x14ac:dyDescent="0.25"/>
    <row r="237" s="15" customFormat="1" ht="15" x14ac:dyDescent="0.25"/>
    <row r="238" s="15" customFormat="1" ht="15" x14ac:dyDescent="0.25"/>
    <row r="239" s="15" customFormat="1" ht="15" x14ac:dyDescent="0.25"/>
    <row r="240" s="15" customFormat="1" ht="15" x14ac:dyDescent="0.25"/>
    <row r="241" s="15" customFormat="1" ht="15" x14ac:dyDescent="0.25"/>
    <row r="242" s="15" customFormat="1" ht="15" x14ac:dyDescent="0.25"/>
    <row r="243" s="15" customFormat="1" ht="15" x14ac:dyDescent="0.25"/>
    <row r="244" s="15" customFormat="1" ht="15" x14ac:dyDescent="0.25"/>
    <row r="245" s="15" customFormat="1" ht="15" x14ac:dyDescent="0.25"/>
    <row r="246" s="15" customFormat="1" ht="15" x14ac:dyDescent="0.25"/>
    <row r="247" s="15" customFormat="1" ht="15" x14ac:dyDescent="0.25"/>
  </sheetData>
  <autoFilter ref="B12:G12">
    <sortState ref="B13:G23">
      <sortCondition ref="E12"/>
    </sortState>
  </autoFilter>
  <mergeCells count="1">
    <mergeCell ref="C10:D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9"/>
  <sheetViews>
    <sheetView topLeftCell="A3" zoomScaleNormal="100" workbookViewId="0">
      <selection activeCell="D29" sqref="D29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25.875" style="13" bestFit="1" customWidth="1"/>
    <col min="4" max="4" width="30.625" style="13" bestFit="1" customWidth="1"/>
    <col min="5" max="5" width="5.375" style="13" customWidth="1"/>
    <col min="6" max="6" width="10.25" style="13" customWidth="1"/>
    <col min="7" max="16384" width="11" style="13"/>
  </cols>
  <sheetData>
    <row r="2" spans="1:6" ht="15.75" customHeight="1" x14ac:dyDescent="0.25">
      <c r="A2" s="35"/>
      <c r="B2" s="35"/>
      <c r="C2" s="35"/>
      <c r="D2" s="35"/>
      <c r="E2" s="35"/>
      <c r="F2" s="35"/>
    </row>
    <row r="5" spans="1:6" ht="11.1" customHeight="1" x14ac:dyDescent="0.25"/>
    <row r="6" spans="1:6" s="33" customFormat="1" ht="16.5" customHeight="1" x14ac:dyDescent="0.25"/>
    <row r="7" spans="1:6" s="14" customFormat="1" ht="14.25" x14ac:dyDescent="0.25"/>
    <row r="8" spans="1:6" s="14" customFormat="1" ht="14.25" x14ac:dyDescent="0.25"/>
    <row r="9" spans="1:6" s="14" customFormat="1" ht="14.25" x14ac:dyDescent="0.25"/>
    <row r="10" spans="1:6" s="14" customFormat="1" ht="14.25" x14ac:dyDescent="0.25"/>
    <row r="11" spans="1:6" s="14" customFormat="1" ht="14.25" x14ac:dyDescent="0.25"/>
    <row r="12" spans="1:6" s="14" customFormat="1" ht="23.25" x14ac:dyDescent="0.25">
      <c r="A12" s="35"/>
      <c r="B12" s="35"/>
      <c r="C12" s="127" t="s">
        <v>23</v>
      </c>
      <c r="D12" s="127"/>
      <c r="E12" s="35"/>
      <c r="F12" s="35"/>
    </row>
    <row r="13" spans="1:6" s="14" customFormat="1" x14ac:dyDescent="0.25">
      <c r="A13" s="13"/>
      <c r="B13" s="13"/>
      <c r="C13" s="13"/>
      <c r="D13" s="13"/>
      <c r="E13" s="13"/>
      <c r="F13" s="13"/>
    </row>
    <row r="14" spans="1:6" s="14" customFormat="1" x14ac:dyDescent="0.25">
      <c r="A14" s="13"/>
      <c r="B14" s="27"/>
      <c r="C14" s="13"/>
      <c r="D14" s="13"/>
      <c r="E14" s="13"/>
      <c r="F14" s="13"/>
    </row>
    <row r="15" spans="1:6" s="14" customFormat="1" thickBot="1" x14ac:dyDescent="0.3">
      <c r="A15" s="12" t="s">
        <v>2</v>
      </c>
      <c r="B15" s="29" t="s">
        <v>7</v>
      </c>
      <c r="C15" s="28" t="s">
        <v>0</v>
      </c>
      <c r="D15" s="12" t="s">
        <v>8</v>
      </c>
      <c r="E15" s="12" t="s">
        <v>11</v>
      </c>
      <c r="F15" s="12"/>
    </row>
    <row r="16" spans="1:6" s="14" customFormat="1" ht="14.25" x14ac:dyDescent="0.25">
      <c r="A16" s="14">
        <v>1</v>
      </c>
      <c r="B16" s="14">
        <v>102</v>
      </c>
      <c r="C16" s="14" t="str">
        <f t="shared" ref="C16:C26" si="0">IF(ISBLANK(B16),"",VLOOKUP(B16,lp,2,FALSE))</f>
        <v>ORTEGA MARTIN CLEMENT</v>
      </c>
      <c r="D16" s="14" t="str">
        <f t="shared" ref="D16:D27" si="1">IF(ISBLANK(B16),"",VLOOKUP(B16,lp,3,FALSE))</f>
        <v>UC Véloce Vannes</v>
      </c>
      <c r="E16" s="14">
        <v>1</v>
      </c>
      <c r="F16" s="16"/>
    </row>
    <row r="17" spans="1:6" s="14" customFormat="1" ht="14.25" x14ac:dyDescent="0.25">
      <c r="A17" s="14">
        <v>2</v>
      </c>
      <c r="B17" s="14">
        <v>105</v>
      </c>
      <c r="C17" s="14" t="str">
        <f t="shared" si="0"/>
        <v>LE TERRIEN MATIS</v>
      </c>
      <c r="D17" s="14" t="str">
        <f t="shared" si="1"/>
        <v>AC Lanester</v>
      </c>
      <c r="E17" s="14">
        <v>2</v>
      </c>
      <c r="F17" s="16"/>
    </row>
    <row r="18" spans="1:6" s="14" customFormat="1" ht="14.25" x14ac:dyDescent="0.25">
      <c r="A18" s="14">
        <v>3</v>
      </c>
      <c r="B18" s="14">
        <v>108</v>
      </c>
      <c r="C18" s="14" t="str">
        <f t="shared" si="0"/>
        <v>THETIOT EDGAR</v>
      </c>
      <c r="D18" s="14" t="str">
        <f t="shared" si="1"/>
        <v>UC Véloce Vannes</v>
      </c>
      <c r="E18" s="14">
        <v>3</v>
      </c>
      <c r="F18" s="16"/>
    </row>
    <row r="19" spans="1:6" s="14" customFormat="1" ht="14.25" x14ac:dyDescent="0.25">
      <c r="A19" s="14">
        <v>4</v>
      </c>
      <c r="B19" s="14">
        <v>100</v>
      </c>
      <c r="C19" s="14" t="str">
        <f t="shared" si="0"/>
        <v>LE SCIELLOUR Titouan</v>
      </c>
      <c r="D19" s="14" t="str">
        <f t="shared" si="1"/>
        <v>UC Inguiniel</v>
      </c>
      <c r="E19" s="14">
        <v>4</v>
      </c>
      <c r="F19" s="16"/>
    </row>
    <row r="20" spans="1:6" s="14" customFormat="1" ht="14.25" x14ac:dyDescent="0.25">
      <c r="A20" s="14">
        <v>5</v>
      </c>
      <c r="B20" s="14">
        <v>101</v>
      </c>
      <c r="C20" s="14" t="str">
        <f t="shared" si="0"/>
        <v>GUEGAN  Naël</v>
      </c>
      <c r="D20" s="14" t="str">
        <f t="shared" si="1"/>
        <v>Locminé</v>
      </c>
      <c r="E20" s="14">
        <v>5</v>
      </c>
      <c r="F20" s="16"/>
    </row>
    <row r="21" spans="1:6" s="14" customFormat="1" ht="14.25" x14ac:dyDescent="0.25">
      <c r="A21" s="14">
        <v>6</v>
      </c>
      <c r="B21" s="14">
        <v>106</v>
      </c>
      <c r="C21" s="14" t="str">
        <f t="shared" si="0"/>
        <v>LE SCIELLOUR Valentin</v>
      </c>
      <c r="D21" s="14" t="str">
        <f t="shared" si="1"/>
        <v>UC Inguiniel</v>
      </c>
      <c r="E21" s="14">
        <v>6</v>
      </c>
      <c r="F21" s="16"/>
    </row>
    <row r="22" spans="1:6" s="14" customFormat="1" ht="14.25" x14ac:dyDescent="0.25">
      <c r="A22" s="14">
        <v>7</v>
      </c>
      <c r="B22" s="14">
        <v>107</v>
      </c>
      <c r="C22" s="14" t="str">
        <f t="shared" si="0"/>
        <v>MOISAN Devrig</v>
      </c>
      <c r="D22" s="14" t="str">
        <f t="shared" si="1"/>
        <v>Locminé</v>
      </c>
      <c r="E22" s="14">
        <v>7</v>
      </c>
      <c r="F22" s="16"/>
    </row>
    <row r="23" spans="1:6" s="14" customFormat="1" ht="14.25" x14ac:dyDescent="0.25">
      <c r="A23" s="14">
        <v>8</v>
      </c>
      <c r="B23" s="14">
        <v>110</v>
      </c>
      <c r="C23" s="14" t="str">
        <f t="shared" si="0"/>
        <v>THETIOT ELIOTT</v>
      </c>
      <c r="D23" s="14" t="str">
        <f t="shared" si="1"/>
        <v>UC Véloce Vannes</v>
      </c>
      <c r="E23" s="14">
        <v>8</v>
      </c>
      <c r="F23" s="16"/>
    </row>
    <row r="24" spans="1:6" s="14" customFormat="1" ht="14.25" x14ac:dyDescent="0.25">
      <c r="A24" s="14">
        <v>9</v>
      </c>
      <c r="B24" s="14">
        <v>109</v>
      </c>
      <c r="C24" s="14" t="str">
        <f t="shared" si="0"/>
        <v>ROUILLON Lilwenn (F)</v>
      </c>
      <c r="D24" s="14" t="str">
        <f t="shared" si="1"/>
        <v>UC Alréenne</v>
      </c>
      <c r="E24" s="14">
        <v>9</v>
      </c>
      <c r="F24" s="16"/>
    </row>
    <row r="25" spans="1:6" s="14" customFormat="1" ht="14.25" x14ac:dyDescent="0.25">
      <c r="A25" s="14">
        <v>10</v>
      </c>
      <c r="B25" s="14">
        <v>103</v>
      </c>
      <c r="C25" s="14" t="str">
        <f t="shared" si="0"/>
        <v>BRETON PICHARD Marius</v>
      </c>
      <c r="D25" s="14" t="str">
        <f t="shared" si="1"/>
        <v>UC Alréenne</v>
      </c>
      <c r="E25" s="14">
        <v>10</v>
      </c>
      <c r="F25" s="16"/>
    </row>
    <row r="26" spans="1:6" s="14" customFormat="1" ht="14.25" x14ac:dyDescent="0.25">
      <c r="C26" s="14" t="str">
        <f t="shared" si="0"/>
        <v/>
      </c>
      <c r="D26" s="14" t="str">
        <f t="shared" si="1"/>
        <v/>
      </c>
      <c r="F26" s="16"/>
    </row>
    <row r="27" spans="1:6" s="14" customFormat="1" ht="14.25" x14ac:dyDescent="0.25">
      <c r="D27" s="14" t="str">
        <f t="shared" si="1"/>
        <v/>
      </c>
      <c r="F27" s="16"/>
    </row>
    <row r="28" spans="1:6" s="14" customFormat="1" ht="14.25" x14ac:dyDescent="0.25">
      <c r="F28" s="16"/>
    </row>
    <row r="29" spans="1:6" s="14" customFormat="1" ht="14.25" x14ac:dyDescent="0.25">
      <c r="F29" s="16"/>
    </row>
    <row r="30" spans="1:6" s="14" customFormat="1" ht="14.25" x14ac:dyDescent="0.25">
      <c r="F30" s="16"/>
    </row>
    <row r="31" spans="1:6" s="14" customFormat="1" ht="14.25" x14ac:dyDescent="0.25">
      <c r="F31" s="16"/>
    </row>
    <row r="32" spans="1:6" s="14" customFormat="1" ht="14.25" x14ac:dyDescent="0.25">
      <c r="F32" s="16"/>
    </row>
    <row r="33" spans="6:6" s="14" customFormat="1" ht="14.25" x14ac:dyDescent="0.25">
      <c r="F33" s="16"/>
    </row>
    <row r="34" spans="6:6" s="14" customFormat="1" ht="14.25" x14ac:dyDescent="0.25">
      <c r="F34" s="16"/>
    </row>
    <row r="35" spans="6:6" s="14" customFormat="1" ht="14.25" x14ac:dyDescent="0.25">
      <c r="F35" s="16"/>
    </row>
    <row r="36" spans="6:6" s="14" customFormat="1" ht="14.25" x14ac:dyDescent="0.25">
      <c r="F36" s="16"/>
    </row>
    <row r="37" spans="6:6" s="14" customFormat="1" ht="14.25" x14ac:dyDescent="0.25">
      <c r="F37" s="16"/>
    </row>
    <row r="38" spans="6:6" s="14" customFormat="1" ht="14.25" x14ac:dyDescent="0.25">
      <c r="F38" s="16"/>
    </row>
    <row r="39" spans="6:6" s="14" customFormat="1" ht="14.25" x14ac:dyDescent="0.25">
      <c r="F39" s="16"/>
    </row>
    <row r="40" spans="6:6" s="14" customFormat="1" ht="14.25" x14ac:dyDescent="0.25">
      <c r="F40" s="16"/>
    </row>
    <row r="41" spans="6:6" s="14" customFormat="1" ht="14.25" x14ac:dyDescent="0.25">
      <c r="F41" s="16"/>
    </row>
    <row r="42" spans="6:6" s="14" customFormat="1" ht="14.25" x14ac:dyDescent="0.25">
      <c r="F42" s="16"/>
    </row>
    <row r="43" spans="6:6" s="14" customFormat="1" ht="14.25" x14ac:dyDescent="0.25">
      <c r="F43" s="16"/>
    </row>
    <row r="44" spans="6:6" s="14" customFormat="1" ht="14.25" x14ac:dyDescent="0.25">
      <c r="F44" s="16"/>
    </row>
    <row r="45" spans="6:6" s="14" customFormat="1" ht="14.25" x14ac:dyDescent="0.25">
      <c r="F45" s="16"/>
    </row>
    <row r="46" spans="6:6" s="14" customFormat="1" ht="14.25" x14ac:dyDescent="0.25">
      <c r="F46" s="16"/>
    </row>
    <row r="47" spans="6:6" s="14" customFormat="1" ht="14.25" x14ac:dyDescent="0.25">
      <c r="F47" s="16"/>
    </row>
    <row r="48" spans="6:6" s="14" customFormat="1" ht="14.25" x14ac:dyDescent="0.25">
      <c r="F48" s="16"/>
    </row>
    <row r="49" spans="6:6" s="14" customFormat="1" ht="14.25" x14ac:dyDescent="0.25">
      <c r="F49" s="16"/>
    </row>
    <row r="50" spans="6:6" s="14" customFormat="1" ht="14.25" x14ac:dyDescent="0.25">
      <c r="F50" s="16"/>
    </row>
    <row r="51" spans="6:6" s="14" customFormat="1" ht="14.25" x14ac:dyDescent="0.25">
      <c r="F51" s="16"/>
    </row>
    <row r="52" spans="6:6" s="14" customFormat="1" ht="14.25" x14ac:dyDescent="0.25">
      <c r="F52" s="16"/>
    </row>
    <row r="53" spans="6:6" s="14" customFormat="1" ht="14.25" x14ac:dyDescent="0.25">
      <c r="F53" s="16"/>
    </row>
    <row r="54" spans="6:6" s="14" customFormat="1" ht="14.25" x14ac:dyDescent="0.25">
      <c r="F54" s="16"/>
    </row>
    <row r="55" spans="6:6" s="14" customFormat="1" ht="14.25" x14ac:dyDescent="0.25">
      <c r="F55" s="16"/>
    </row>
    <row r="56" spans="6:6" s="14" customFormat="1" ht="14.25" x14ac:dyDescent="0.25">
      <c r="F56" s="16"/>
    </row>
    <row r="57" spans="6:6" s="14" customFormat="1" ht="14.25" x14ac:dyDescent="0.25">
      <c r="F57" s="16"/>
    </row>
    <row r="58" spans="6:6" s="14" customFormat="1" ht="14.25" x14ac:dyDescent="0.25">
      <c r="F58" s="16"/>
    </row>
    <row r="59" spans="6:6" s="14" customFormat="1" ht="14.25" x14ac:dyDescent="0.25">
      <c r="F59" s="16"/>
    </row>
    <row r="60" spans="6:6" s="14" customFormat="1" ht="14.25" x14ac:dyDescent="0.25">
      <c r="F60" s="16"/>
    </row>
    <row r="61" spans="6:6" s="14" customFormat="1" ht="14.25" x14ac:dyDescent="0.25">
      <c r="F61" s="16"/>
    </row>
    <row r="62" spans="6:6" s="14" customFormat="1" ht="14.25" x14ac:dyDescent="0.25">
      <c r="F62" s="16"/>
    </row>
    <row r="63" spans="6:6" s="14" customFormat="1" ht="14.25" x14ac:dyDescent="0.25">
      <c r="F63" s="16"/>
    </row>
    <row r="64" spans="6:6" s="14" customFormat="1" ht="14.25" x14ac:dyDescent="0.25">
      <c r="F64" s="16"/>
    </row>
    <row r="65" spans="6:6" s="14" customFormat="1" ht="14.25" x14ac:dyDescent="0.25">
      <c r="F65" s="16"/>
    </row>
    <row r="66" spans="6:6" s="14" customFormat="1" ht="14.25" x14ac:dyDescent="0.25">
      <c r="F66" s="16"/>
    </row>
    <row r="67" spans="6:6" s="14" customFormat="1" ht="14.25" x14ac:dyDescent="0.25">
      <c r="F67" s="16"/>
    </row>
    <row r="68" spans="6:6" s="14" customFormat="1" ht="14.25" x14ac:dyDescent="0.25">
      <c r="F68" s="16"/>
    </row>
    <row r="69" spans="6:6" s="14" customFormat="1" ht="14.25" x14ac:dyDescent="0.25">
      <c r="F69" s="16"/>
    </row>
    <row r="70" spans="6:6" s="14" customFormat="1" ht="14.25" x14ac:dyDescent="0.25">
      <c r="F70" s="16"/>
    </row>
    <row r="71" spans="6:6" s="14" customFormat="1" ht="14.25" x14ac:dyDescent="0.25">
      <c r="F71" s="16"/>
    </row>
    <row r="72" spans="6:6" s="14" customFormat="1" ht="14.25" x14ac:dyDescent="0.25">
      <c r="F72" s="16"/>
    </row>
    <row r="73" spans="6:6" s="14" customFormat="1" ht="14.25" x14ac:dyDescent="0.25">
      <c r="F73" s="16"/>
    </row>
    <row r="74" spans="6:6" s="14" customFormat="1" ht="14.25" x14ac:dyDescent="0.25">
      <c r="F74" s="16"/>
    </row>
    <row r="75" spans="6:6" s="14" customFormat="1" ht="14.25" x14ac:dyDescent="0.25">
      <c r="F75" s="16"/>
    </row>
    <row r="76" spans="6:6" s="14" customFormat="1" ht="14.25" x14ac:dyDescent="0.25">
      <c r="F76" s="16"/>
    </row>
    <row r="77" spans="6:6" s="14" customFormat="1" ht="14.25" x14ac:dyDescent="0.25">
      <c r="F77" s="16"/>
    </row>
    <row r="78" spans="6:6" s="14" customFormat="1" ht="14.25" x14ac:dyDescent="0.25">
      <c r="F78" s="16"/>
    </row>
    <row r="79" spans="6:6" s="14" customFormat="1" ht="14.25" x14ac:dyDescent="0.25">
      <c r="F79" s="16"/>
    </row>
    <row r="80" spans="6:6" s="14" customFormat="1" ht="14.25" x14ac:dyDescent="0.25">
      <c r="F80" s="16"/>
    </row>
    <row r="81" spans="6:6" s="14" customFormat="1" ht="14.25" x14ac:dyDescent="0.25">
      <c r="F81" s="16"/>
    </row>
    <row r="82" spans="6:6" s="14" customFormat="1" ht="14.25" x14ac:dyDescent="0.25">
      <c r="F82" s="16"/>
    </row>
    <row r="83" spans="6:6" s="14" customFormat="1" ht="14.25" x14ac:dyDescent="0.25">
      <c r="F83" s="16"/>
    </row>
    <row r="84" spans="6:6" s="14" customFormat="1" ht="14.25" x14ac:dyDescent="0.25">
      <c r="F84" s="16"/>
    </row>
    <row r="85" spans="6:6" s="14" customFormat="1" ht="14.25" x14ac:dyDescent="0.25">
      <c r="F85" s="16"/>
    </row>
    <row r="86" spans="6:6" s="14" customFormat="1" ht="14.25" x14ac:dyDescent="0.25">
      <c r="F86" s="16"/>
    </row>
    <row r="87" spans="6:6" s="14" customFormat="1" ht="14.25" x14ac:dyDescent="0.25">
      <c r="F87" s="16"/>
    </row>
    <row r="88" spans="6:6" s="14" customFormat="1" ht="14.25" x14ac:dyDescent="0.25">
      <c r="F88" s="16"/>
    </row>
    <row r="89" spans="6:6" s="14" customFormat="1" ht="14.25" x14ac:dyDescent="0.25">
      <c r="F89" s="16"/>
    </row>
    <row r="90" spans="6:6" s="14" customFormat="1" ht="14.25" x14ac:dyDescent="0.25">
      <c r="F90" s="16"/>
    </row>
    <row r="91" spans="6:6" s="14" customFormat="1" ht="14.25" x14ac:dyDescent="0.25">
      <c r="F91" s="16"/>
    </row>
    <row r="92" spans="6:6" s="14" customFormat="1" ht="14.25" x14ac:dyDescent="0.25">
      <c r="F92" s="16"/>
    </row>
    <row r="93" spans="6:6" s="14" customFormat="1" ht="14.25" x14ac:dyDescent="0.25">
      <c r="F93" s="16"/>
    </row>
    <row r="94" spans="6:6" s="14" customFormat="1" ht="14.25" x14ac:dyDescent="0.25">
      <c r="F94" s="16"/>
    </row>
    <row r="95" spans="6:6" s="14" customFormat="1" ht="14.25" x14ac:dyDescent="0.25">
      <c r="F95" s="16"/>
    </row>
    <row r="96" spans="6:6" s="14" customFormat="1" ht="14.25" x14ac:dyDescent="0.25">
      <c r="F96" s="16"/>
    </row>
    <row r="97" spans="6:6" s="14" customFormat="1" ht="14.25" x14ac:dyDescent="0.25">
      <c r="F97" s="16"/>
    </row>
    <row r="98" spans="6:6" s="14" customFormat="1" ht="14.25" x14ac:dyDescent="0.25">
      <c r="F98" s="16"/>
    </row>
    <row r="99" spans="6:6" s="14" customFormat="1" ht="14.25" x14ac:dyDescent="0.25">
      <c r="F99" s="16"/>
    </row>
    <row r="100" spans="6:6" s="14" customFormat="1" ht="14.25" x14ac:dyDescent="0.25">
      <c r="F100" s="16"/>
    </row>
    <row r="101" spans="6:6" s="14" customFormat="1" ht="14.25" x14ac:dyDescent="0.25">
      <c r="F101" s="16"/>
    </row>
    <row r="102" spans="6:6" s="14" customFormat="1" ht="14.25" x14ac:dyDescent="0.25">
      <c r="F102" s="16"/>
    </row>
    <row r="103" spans="6:6" s="14" customFormat="1" ht="14.25" x14ac:dyDescent="0.25">
      <c r="F103" s="16"/>
    </row>
    <row r="104" spans="6:6" s="14" customFormat="1" ht="14.25" x14ac:dyDescent="0.25">
      <c r="F104" s="16"/>
    </row>
    <row r="105" spans="6:6" s="14" customFormat="1" ht="14.25" x14ac:dyDescent="0.25">
      <c r="F105" s="16"/>
    </row>
    <row r="106" spans="6:6" s="14" customFormat="1" ht="14.25" x14ac:dyDescent="0.25">
      <c r="F106" s="16"/>
    </row>
    <row r="107" spans="6:6" s="14" customFormat="1" ht="14.25" x14ac:dyDescent="0.25">
      <c r="F107" s="16"/>
    </row>
    <row r="108" spans="6:6" s="14" customFormat="1" ht="14.25" x14ac:dyDescent="0.25">
      <c r="F108" s="16"/>
    </row>
    <row r="109" spans="6:6" s="14" customFormat="1" ht="14.25" x14ac:dyDescent="0.25">
      <c r="F109" s="16"/>
    </row>
    <row r="110" spans="6:6" s="14" customFormat="1" ht="14.25" x14ac:dyDescent="0.25">
      <c r="F110" s="16"/>
    </row>
    <row r="111" spans="6:6" s="14" customFormat="1" ht="14.25" x14ac:dyDescent="0.25">
      <c r="F111" s="16"/>
    </row>
    <row r="112" spans="6:6" s="14" customFormat="1" ht="14.25" x14ac:dyDescent="0.25">
      <c r="F112" s="16"/>
    </row>
    <row r="113" spans="6:6" s="14" customFormat="1" ht="14.25" x14ac:dyDescent="0.25">
      <c r="F113" s="16"/>
    </row>
    <row r="114" spans="6:6" s="14" customFormat="1" ht="14.25" x14ac:dyDescent="0.25">
      <c r="F114" s="16"/>
    </row>
    <row r="115" spans="6:6" s="14" customFormat="1" ht="14.25" x14ac:dyDescent="0.25">
      <c r="F115" s="16"/>
    </row>
    <row r="116" spans="6:6" s="14" customFormat="1" ht="14.25" x14ac:dyDescent="0.25">
      <c r="F116" s="16"/>
    </row>
    <row r="117" spans="6:6" s="14" customFormat="1" ht="14.25" x14ac:dyDescent="0.25">
      <c r="F117" s="16"/>
    </row>
    <row r="118" spans="6:6" s="14" customFormat="1" ht="14.25" x14ac:dyDescent="0.25">
      <c r="F118" s="16"/>
    </row>
    <row r="119" spans="6:6" s="14" customFormat="1" ht="14.25" x14ac:dyDescent="0.25">
      <c r="F119" s="16"/>
    </row>
    <row r="120" spans="6:6" s="14" customFormat="1" ht="14.25" x14ac:dyDescent="0.25">
      <c r="F120" s="16"/>
    </row>
    <row r="121" spans="6:6" s="14" customFormat="1" ht="14.25" x14ac:dyDescent="0.25">
      <c r="F121" s="16"/>
    </row>
    <row r="122" spans="6:6" s="14" customFormat="1" ht="14.25" x14ac:dyDescent="0.25">
      <c r="F122" s="16"/>
    </row>
    <row r="123" spans="6:6" s="14" customFormat="1" ht="14.25" x14ac:dyDescent="0.25">
      <c r="F123" s="16"/>
    </row>
    <row r="124" spans="6:6" s="14" customFormat="1" ht="14.25" x14ac:dyDescent="0.25">
      <c r="F124" s="16"/>
    </row>
    <row r="125" spans="6:6" s="14" customFormat="1" ht="14.25" x14ac:dyDescent="0.25">
      <c r="F125" s="16"/>
    </row>
    <row r="126" spans="6:6" s="14" customFormat="1" ht="14.25" x14ac:dyDescent="0.25">
      <c r="F126" s="16"/>
    </row>
    <row r="127" spans="6:6" s="14" customFormat="1" ht="14.25" x14ac:dyDescent="0.25">
      <c r="F127" s="16"/>
    </row>
    <row r="128" spans="6:6" s="14" customFormat="1" ht="14.25" x14ac:dyDescent="0.25">
      <c r="F128" s="16"/>
    </row>
    <row r="129" spans="6:6" s="14" customFormat="1" ht="14.25" x14ac:dyDescent="0.25">
      <c r="F129" s="16"/>
    </row>
    <row r="130" spans="6:6" s="14" customFormat="1" ht="14.25" x14ac:dyDescent="0.25">
      <c r="F130" s="16"/>
    </row>
    <row r="131" spans="6:6" s="14" customFormat="1" ht="14.25" x14ac:dyDescent="0.25">
      <c r="F131" s="16"/>
    </row>
    <row r="132" spans="6:6" s="14" customFormat="1" ht="14.25" x14ac:dyDescent="0.25">
      <c r="F132" s="16"/>
    </row>
    <row r="133" spans="6:6" s="14" customFormat="1" ht="14.25" x14ac:dyDescent="0.25">
      <c r="F133" s="16"/>
    </row>
    <row r="134" spans="6:6" s="14" customFormat="1" ht="14.25" x14ac:dyDescent="0.25">
      <c r="F134" s="16"/>
    </row>
    <row r="135" spans="6:6" s="14" customFormat="1" ht="14.25" x14ac:dyDescent="0.25">
      <c r="F135" s="16"/>
    </row>
    <row r="136" spans="6:6" s="14" customFormat="1" ht="14.25" x14ac:dyDescent="0.25">
      <c r="F136" s="16"/>
    </row>
    <row r="137" spans="6:6" s="14" customFormat="1" ht="14.25" x14ac:dyDescent="0.25">
      <c r="F137" s="16"/>
    </row>
    <row r="138" spans="6:6" s="14" customFormat="1" ht="14.25" x14ac:dyDescent="0.25">
      <c r="F138" s="16"/>
    </row>
    <row r="139" spans="6:6" s="14" customFormat="1" ht="14.25" x14ac:dyDescent="0.25">
      <c r="F139" s="16"/>
    </row>
    <row r="140" spans="6:6" s="14" customFormat="1" ht="14.25" x14ac:dyDescent="0.25">
      <c r="F140" s="16"/>
    </row>
    <row r="141" spans="6:6" s="14" customFormat="1" ht="14.25" x14ac:dyDescent="0.25">
      <c r="F141" s="16"/>
    </row>
    <row r="142" spans="6:6" s="14" customFormat="1" ht="14.25" x14ac:dyDescent="0.25">
      <c r="F142" s="16"/>
    </row>
    <row r="143" spans="6:6" s="14" customFormat="1" ht="14.25" x14ac:dyDescent="0.25">
      <c r="F143" s="16"/>
    </row>
    <row r="144" spans="6:6" s="14" customFormat="1" ht="14.25" x14ac:dyDescent="0.25">
      <c r="F144" s="16"/>
    </row>
    <row r="145" spans="6:6" s="14" customFormat="1" ht="14.25" x14ac:dyDescent="0.25">
      <c r="F145" s="16"/>
    </row>
    <row r="146" spans="6:6" s="14" customFormat="1" ht="14.25" x14ac:dyDescent="0.25">
      <c r="F146" s="16"/>
    </row>
    <row r="147" spans="6:6" s="14" customFormat="1" ht="14.25" x14ac:dyDescent="0.25">
      <c r="F147" s="16"/>
    </row>
    <row r="148" spans="6:6" s="14" customFormat="1" ht="14.25" x14ac:dyDescent="0.25">
      <c r="F148" s="16"/>
    </row>
    <row r="149" spans="6:6" s="14" customFormat="1" ht="14.25" x14ac:dyDescent="0.25">
      <c r="F149" s="16"/>
    </row>
    <row r="150" spans="6:6" s="14" customFormat="1" ht="14.25" x14ac:dyDescent="0.25">
      <c r="F150" s="16"/>
    </row>
    <row r="151" spans="6:6" s="14" customFormat="1" ht="14.25" x14ac:dyDescent="0.25">
      <c r="F151" s="16"/>
    </row>
    <row r="152" spans="6:6" s="14" customFormat="1" ht="14.25" x14ac:dyDescent="0.25">
      <c r="F152" s="16"/>
    </row>
    <row r="153" spans="6:6" s="14" customFormat="1" ht="14.25" x14ac:dyDescent="0.25">
      <c r="F153" s="16"/>
    </row>
    <row r="154" spans="6:6" s="14" customFormat="1" ht="14.25" x14ac:dyDescent="0.25">
      <c r="F154" s="16"/>
    </row>
    <row r="155" spans="6:6" s="14" customFormat="1" ht="14.25" x14ac:dyDescent="0.25">
      <c r="F155" s="16"/>
    </row>
    <row r="156" spans="6:6" s="14" customFormat="1" ht="14.25" x14ac:dyDescent="0.25">
      <c r="F156" s="16"/>
    </row>
    <row r="157" spans="6:6" s="14" customFormat="1" ht="14.25" x14ac:dyDescent="0.25">
      <c r="F157" s="16"/>
    </row>
    <row r="158" spans="6:6" s="14" customFormat="1" ht="14.25" x14ac:dyDescent="0.25">
      <c r="F158" s="16"/>
    </row>
    <row r="159" spans="6:6" s="14" customFormat="1" ht="14.25" x14ac:dyDescent="0.25">
      <c r="F159" s="16"/>
    </row>
    <row r="160" spans="6:6" s="14" customFormat="1" ht="14.25" x14ac:dyDescent="0.25">
      <c r="F160" s="16"/>
    </row>
    <row r="161" spans="6:6" s="14" customFormat="1" ht="14.25" x14ac:dyDescent="0.25">
      <c r="F161" s="16"/>
    </row>
    <row r="162" spans="6:6" s="14" customFormat="1" ht="14.25" x14ac:dyDescent="0.25">
      <c r="F162" s="16"/>
    </row>
    <row r="163" spans="6:6" s="14" customFormat="1" ht="14.25" x14ac:dyDescent="0.25">
      <c r="F163" s="16"/>
    </row>
    <row r="164" spans="6:6" s="14" customFormat="1" ht="14.25" x14ac:dyDescent="0.25">
      <c r="F164" s="16"/>
    </row>
    <row r="165" spans="6:6" s="14" customFormat="1" ht="14.25" x14ac:dyDescent="0.25">
      <c r="F165" s="16"/>
    </row>
    <row r="166" spans="6:6" s="14" customFormat="1" ht="14.25" x14ac:dyDescent="0.25">
      <c r="F166" s="16"/>
    </row>
    <row r="167" spans="6:6" s="14" customFormat="1" ht="14.25" x14ac:dyDescent="0.25">
      <c r="F167" s="16"/>
    </row>
    <row r="168" spans="6:6" s="14" customFormat="1" ht="14.25" x14ac:dyDescent="0.25">
      <c r="F168" s="16"/>
    </row>
    <row r="169" spans="6:6" s="14" customFormat="1" ht="14.25" x14ac:dyDescent="0.25">
      <c r="F169" s="16"/>
    </row>
    <row r="170" spans="6:6" s="14" customFormat="1" ht="14.25" x14ac:dyDescent="0.25">
      <c r="F170" s="16"/>
    </row>
    <row r="171" spans="6:6" s="14" customFormat="1" ht="14.25" x14ac:dyDescent="0.25">
      <c r="F171" s="16"/>
    </row>
    <row r="172" spans="6:6" s="14" customFormat="1" ht="14.25" x14ac:dyDescent="0.25">
      <c r="F172" s="16"/>
    </row>
    <row r="173" spans="6:6" s="14" customFormat="1" ht="14.25" x14ac:dyDescent="0.25">
      <c r="F173" s="16"/>
    </row>
    <row r="174" spans="6:6" s="14" customFormat="1" ht="14.25" x14ac:dyDescent="0.25">
      <c r="F174" s="16"/>
    </row>
    <row r="175" spans="6:6" s="14" customFormat="1" ht="14.25" x14ac:dyDescent="0.25">
      <c r="F175" s="16"/>
    </row>
    <row r="176" spans="6:6" s="14" customFormat="1" ht="14.25" x14ac:dyDescent="0.25">
      <c r="F176" s="16"/>
    </row>
    <row r="177" spans="6:6" s="14" customFormat="1" ht="14.25" x14ac:dyDescent="0.25">
      <c r="F177" s="16"/>
    </row>
    <row r="178" spans="6:6" s="14" customFormat="1" ht="14.25" x14ac:dyDescent="0.25">
      <c r="F178" s="16"/>
    </row>
    <row r="179" spans="6:6" s="14" customFormat="1" ht="14.25" x14ac:dyDescent="0.25">
      <c r="F179" s="16"/>
    </row>
    <row r="180" spans="6:6" s="14" customFormat="1" ht="14.25" x14ac:dyDescent="0.25">
      <c r="F180" s="16"/>
    </row>
    <row r="181" spans="6:6" s="14" customFormat="1" ht="14.25" x14ac:dyDescent="0.25">
      <c r="F181" s="16"/>
    </row>
    <row r="182" spans="6:6" s="14" customFormat="1" ht="14.25" x14ac:dyDescent="0.25">
      <c r="F182" s="16"/>
    </row>
    <row r="183" spans="6:6" s="14" customFormat="1" ht="14.25" x14ac:dyDescent="0.25">
      <c r="F183" s="16"/>
    </row>
    <row r="184" spans="6:6" s="14" customFormat="1" ht="14.25" x14ac:dyDescent="0.25">
      <c r="F184" s="16"/>
    </row>
    <row r="185" spans="6:6" s="14" customFormat="1" ht="14.25" x14ac:dyDescent="0.25">
      <c r="F185" s="16"/>
    </row>
    <row r="186" spans="6:6" s="14" customFormat="1" ht="14.25" x14ac:dyDescent="0.25">
      <c r="F186" s="16"/>
    </row>
    <row r="187" spans="6:6" s="14" customFormat="1" ht="14.25" x14ac:dyDescent="0.25">
      <c r="F187" s="16"/>
    </row>
    <row r="188" spans="6:6" s="14" customFormat="1" ht="14.25" x14ac:dyDescent="0.25">
      <c r="F188" s="16"/>
    </row>
    <row r="189" spans="6:6" s="14" customFormat="1" ht="14.25" x14ac:dyDescent="0.25">
      <c r="F189" s="16"/>
    </row>
    <row r="190" spans="6:6" s="14" customFormat="1" ht="14.25" x14ac:dyDescent="0.25">
      <c r="F190" s="16"/>
    </row>
    <row r="191" spans="6:6" s="14" customFormat="1" ht="14.25" x14ac:dyDescent="0.25">
      <c r="F191" s="16"/>
    </row>
    <row r="192" spans="6:6" s="14" customFormat="1" ht="14.25" x14ac:dyDescent="0.25">
      <c r="F192" s="16"/>
    </row>
    <row r="193" spans="1:6" s="14" customFormat="1" ht="14.25" x14ac:dyDescent="0.25">
      <c r="F193" s="16"/>
    </row>
    <row r="194" spans="1:6" s="14" customFormat="1" ht="14.25" x14ac:dyDescent="0.25">
      <c r="F194" s="16"/>
    </row>
    <row r="195" spans="1:6" s="14" customFormat="1" ht="14.25" x14ac:dyDescent="0.25">
      <c r="F195" s="16"/>
    </row>
    <row r="196" spans="1:6" s="14" customFormat="1" ht="14.25" x14ac:dyDescent="0.25">
      <c r="F196" s="16"/>
    </row>
    <row r="197" spans="1:6" s="14" customFormat="1" ht="14.25" x14ac:dyDescent="0.25">
      <c r="F197" s="16"/>
    </row>
    <row r="198" spans="1:6" s="14" customFormat="1" ht="14.25" x14ac:dyDescent="0.25">
      <c r="A198" s="14" t="s">
        <v>4</v>
      </c>
    </row>
    <row r="199" spans="1:6" s="14" customFormat="1" ht="14.25" x14ac:dyDescent="0.25"/>
    <row r="200" spans="1:6" s="14" customFormat="1" ht="14.25" x14ac:dyDescent="0.25">
      <c r="A200" s="14" t="s">
        <v>5</v>
      </c>
    </row>
    <row r="201" spans="1:6" s="14" customFormat="1" ht="14.25" x14ac:dyDescent="0.25"/>
    <row r="202" spans="1:6" s="14" customFormat="1" ht="14.25" x14ac:dyDescent="0.25"/>
    <row r="203" spans="1:6" s="14" customFormat="1" ht="14.25" x14ac:dyDescent="0.25"/>
    <row r="204" spans="1:6" s="14" customFormat="1" ht="14.25" x14ac:dyDescent="0.25"/>
    <row r="205" spans="1:6" s="14" customFormat="1" ht="14.25" x14ac:dyDescent="0.25"/>
    <row r="206" spans="1:6" s="14" customFormat="1" ht="14.25" x14ac:dyDescent="0.25"/>
    <row r="207" spans="1:6" s="14" customFormat="1" ht="14.25" x14ac:dyDescent="0.25"/>
    <row r="208" spans="1:6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4" customFormat="1" ht="14.25" x14ac:dyDescent="0.25"/>
    <row r="218" s="14" customFormat="1" ht="14.25" x14ac:dyDescent="0.25"/>
    <row r="219" s="14" customFormat="1" ht="14.25" x14ac:dyDescent="0.25"/>
    <row r="220" s="14" customFormat="1" ht="14.25" x14ac:dyDescent="0.25"/>
    <row r="221" s="14" customFormat="1" ht="14.25" x14ac:dyDescent="0.25"/>
    <row r="222" s="14" customFormat="1" ht="14.25" x14ac:dyDescent="0.25"/>
    <row r="223" s="14" customFormat="1" ht="14.25" x14ac:dyDescent="0.25"/>
    <row r="224" s="14" customFormat="1" ht="14.25" x14ac:dyDescent="0.25"/>
    <row r="225" spans="2:5" s="14" customFormat="1" ht="14.25" x14ac:dyDescent="0.25"/>
    <row r="226" spans="2:5" s="14" customFormat="1" ht="14.25" x14ac:dyDescent="0.25"/>
    <row r="227" spans="2:5" s="14" customFormat="1" ht="14.25" x14ac:dyDescent="0.25"/>
    <row r="228" spans="2:5" s="14" customFormat="1" ht="14.25" x14ac:dyDescent="0.25"/>
    <row r="229" spans="2:5" s="14" customFormat="1" ht="14.25" x14ac:dyDescent="0.25"/>
    <row r="230" spans="2:5" s="14" customFormat="1" ht="14.25" x14ac:dyDescent="0.25"/>
    <row r="231" spans="2:5" s="14" customFormat="1" ht="14.25" x14ac:dyDescent="0.25"/>
    <row r="232" spans="2:5" s="15" customFormat="1" ht="15" x14ac:dyDescent="0.25">
      <c r="B232" s="21"/>
      <c r="C232" s="21"/>
      <c r="D232" s="21"/>
      <c r="E232" s="21"/>
    </row>
    <row r="233" spans="2:5" s="15" customFormat="1" ht="15" x14ac:dyDescent="0.25">
      <c r="B233" s="21"/>
      <c r="C233" s="21"/>
      <c r="D233" s="21"/>
      <c r="E233" s="21"/>
    </row>
    <row r="234" spans="2:5" s="15" customFormat="1" ht="15" x14ac:dyDescent="0.25">
      <c r="B234" s="21"/>
      <c r="C234" s="21"/>
      <c r="D234" s="21"/>
      <c r="E234" s="21"/>
    </row>
    <row r="235" spans="2:5" s="15" customFormat="1" ht="15" x14ac:dyDescent="0.25">
      <c r="B235" s="21"/>
      <c r="C235" s="21"/>
      <c r="D235" s="21"/>
      <c r="E235" s="21"/>
    </row>
    <row r="236" spans="2:5" s="15" customFormat="1" ht="15" x14ac:dyDescent="0.25">
      <c r="B236" s="21"/>
      <c r="C236" s="21"/>
      <c r="D236" s="21"/>
      <c r="E236" s="21"/>
    </row>
    <row r="237" spans="2:5" s="15" customFormat="1" ht="15" x14ac:dyDescent="0.25">
      <c r="B237" s="21"/>
      <c r="C237" s="21"/>
      <c r="D237" s="21"/>
      <c r="E237" s="21"/>
    </row>
    <row r="238" spans="2:5" s="15" customFormat="1" ht="15" x14ac:dyDescent="0.25">
      <c r="B238" s="21"/>
      <c r="C238" s="21"/>
      <c r="D238" s="21"/>
      <c r="E238" s="21"/>
    </row>
    <row r="239" spans="2:5" s="15" customFormat="1" ht="15" x14ac:dyDescent="0.25">
      <c r="B239" s="21"/>
      <c r="C239" s="21"/>
      <c r="D239" s="21"/>
      <c r="E239" s="21"/>
    </row>
    <row r="240" spans="2:5" s="15" customFormat="1" ht="15" x14ac:dyDescent="0.25">
      <c r="B240" s="21"/>
      <c r="C240" s="21"/>
      <c r="D240" s="21"/>
      <c r="E240" s="21"/>
    </row>
    <row r="241" spans="2:5" s="15" customFormat="1" ht="15" x14ac:dyDescent="0.25">
      <c r="B241" s="21"/>
      <c r="C241" s="21"/>
      <c r="D241" s="21"/>
      <c r="E241" s="21"/>
    </row>
    <row r="242" spans="2:5" s="15" customFormat="1" ht="15" x14ac:dyDescent="0.25">
      <c r="B242" s="21"/>
      <c r="C242" s="21"/>
      <c r="D242" s="21"/>
      <c r="E242" s="21"/>
    </row>
    <row r="243" spans="2:5" s="15" customFormat="1" ht="15" x14ac:dyDescent="0.25">
      <c r="B243" s="21"/>
      <c r="C243" s="21"/>
      <c r="D243" s="21"/>
      <c r="E243" s="21"/>
    </row>
    <row r="244" spans="2:5" s="15" customFormat="1" ht="15" x14ac:dyDescent="0.25">
      <c r="B244" s="21"/>
      <c r="C244" s="21"/>
      <c r="D244" s="21"/>
      <c r="E244" s="21"/>
    </row>
    <row r="245" spans="2:5" s="15" customFormat="1" ht="15" x14ac:dyDescent="0.25">
      <c r="B245" s="21"/>
      <c r="C245" s="21"/>
      <c r="D245" s="21"/>
      <c r="E245" s="21"/>
    </row>
    <row r="246" spans="2:5" s="15" customFormat="1" ht="15" x14ac:dyDescent="0.25">
      <c r="B246" s="21"/>
      <c r="C246" s="21"/>
      <c r="D246" s="21"/>
      <c r="E246" s="21"/>
    </row>
    <row r="247" spans="2:5" s="15" customFormat="1" ht="15" x14ac:dyDescent="0.25">
      <c r="B247" s="21"/>
      <c r="C247" s="21"/>
      <c r="D247" s="21"/>
      <c r="E247" s="21"/>
    </row>
    <row r="248" spans="2:5" s="15" customFormat="1" ht="15" x14ac:dyDescent="0.25">
      <c r="B248" s="21"/>
      <c r="C248" s="21"/>
      <c r="D248" s="21"/>
      <c r="E248" s="21"/>
    </row>
    <row r="249" spans="2:5" s="15" customFormat="1" ht="15" x14ac:dyDescent="0.25">
      <c r="B249" s="21"/>
      <c r="C249" s="21"/>
      <c r="D249" s="21"/>
      <c r="E249" s="21"/>
    </row>
  </sheetData>
  <dataConsolidate/>
  <mergeCells count="1">
    <mergeCell ref="C12:D12"/>
  </mergeCells>
  <phoneticPr fontId="0" type="noConversion"/>
  <printOptions horizontalCentered="1"/>
  <pageMargins left="0.31496062992125984" right="0.31496062992125984" top="0.31496062992125984" bottom="0" header="0.39370078740157483" footer="0"/>
  <pageSetup paperSize="9" fitToHeight="7" orientation="portrait" r:id="rId1"/>
  <headerFooter scaleWithDoc="0" alignWithMargins="0">
    <oddFooter>Page &amp;P&amp;Ressai poussins bignan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7"/>
  <sheetViews>
    <sheetView tabSelected="1" zoomScaleNormal="100" workbookViewId="0">
      <selection activeCell="F24" sqref="F24"/>
    </sheetView>
  </sheetViews>
  <sheetFormatPr baseColWidth="10" defaultColWidth="13.875" defaultRowHeight="15.75" x14ac:dyDescent="0.25"/>
  <cols>
    <col min="1" max="1" width="3.5" style="13" bestFit="1" customWidth="1"/>
    <col min="2" max="2" width="25.25" style="13" customWidth="1"/>
    <col min="3" max="3" width="21.5" style="13" bestFit="1" customWidth="1"/>
    <col min="4" max="4" width="8.875" style="13" customWidth="1"/>
    <col min="5" max="5" width="12.875" style="13" customWidth="1"/>
    <col min="6" max="6" width="8.625" style="13" customWidth="1"/>
    <col min="7" max="7" width="9.5" style="13" customWidth="1"/>
    <col min="8" max="16384" width="13.875" style="13"/>
  </cols>
  <sheetData>
    <row r="6" spans="1:9" ht="15" customHeight="1" x14ac:dyDescent="0.25">
      <c r="H6" s="58"/>
      <c r="I6" s="59"/>
    </row>
    <row r="7" spans="1:9" ht="15" customHeight="1" x14ac:dyDescent="0.25">
      <c r="H7" s="58"/>
      <c r="I7" s="59"/>
    </row>
    <row r="8" spans="1:9" s="15" customFormat="1" ht="15" customHeight="1" x14ac:dyDescent="0.25">
      <c r="H8" s="58"/>
      <c r="I8" s="59"/>
    </row>
    <row r="9" spans="1:9" s="15" customFormat="1" ht="15" customHeight="1" x14ac:dyDescent="0.25">
      <c r="B9" s="62"/>
      <c r="C9" s="62" t="s">
        <v>26</v>
      </c>
      <c r="D9" s="62"/>
      <c r="E9" s="62"/>
      <c r="F9" s="63"/>
      <c r="H9" s="58"/>
      <c r="I9" s="59"/>
    </row>
    <row r="10" spans="1:9" s="15" customFormat="1" ht="15" customHeight="1" x14ac:dyDescent="0.25">
      <c r="C10" s="128" t="s">
        <v>32</v>
      </c>
      <c r="D10" s="128"/>
      <c r="H10" s="58"/>
      <c r="I10" s="59"/>
    </row>
    <row r="11" spans="1:9" s="15" customFormat="1" ht="23.25" x14ac:dyDescent="0.25">
      <c r="B11" s="13"/>
      <c r="C11" s="37"/>
      <c r="D11" s="39" t="s">
        <v>24</v>
      </c>
      <c r="E11" s="37"/>
      <c r="F11" s="37"/>
      <c r="G11" s="13"/>
      <c r="H11" s="58"/>
      <c r="I11" s="59"/>
    </row>
    <row r="12" spans="1:9" s="15" customFormat="1" ht="15" customHeight="1" x14ac:dyDescent="0.25">
      <c r="B12" s="13"/>
      <c r="C12" s="13"/>
      <c r="D12" s="13"/>
      <c r="E12" s="13"/>
      <c r="F12" s="13"/>
      <c r="G12" s="13"/>
      <c r="H12" s="60"/>
      <c r="I12" s="60"/>
    </row>
    <row r="13" spans="1:9" s="15" customFormat="1" ht="15" customHeight="1" x14ac:dyDescent="0.25">
      <c r="B13" s="65" t="s">
        <v>36</v>
      </c>
      <c r="C13" s="65" t="s">
        <v>12</v>
      </c>
      <c r="D13" s="66" t="s">
        <v>35</v>
      </c>
      <c r="E13" s="66" t="s">
        <v>29</v>
      </c>
      <c r="F13" s="66" t="s">
        <v>20</v>
      </c>
      <c r="G13" s="66" t="s">
        <v>14</v>
      </c>
      <c r="H13" s="58"/>
      <c r="I13" s="59"/>
    </row>
    <row r="14" spans="1:9" s="15" customFormat="1" ht="15" customHeight="1" x14ac:dyDescent="0.25">
      <c r="A14" s="67">
        <v>1</v>
      </c>
      <c r="B14" s="68" t="s">
        <v>79</v>
      </c>
      <c r="C14" s="68" t="s">
        <v>90</v>
      </c>
      <c r="D14" s="69">
        <f>SUMIF(Vitesse!C:C,"ORTEGA MARTIN CLEMENT",Vitesse!F:F)</f>
        <v>1</v>
      </c>
      <c r="E14" s="69">
        <f>SUMIF(adresse!C:C,"ORTEGA MARTIN CLEMENT",adresse!H:H)</f>
        <v>2</v>
      </c>
      <c r="F14" s="69">
        <f>SUMIF(Route!C:C,"ORTEGA MARTIN CLEMENT",Route!E:E)</f>
        <v>1</v>
      </c>
      <c r="G14" s="67">
        <f t="shared" ref="G14:G24" si="0">SUM(D14:F14)</f>
        <v>4</v>
      </c>
      <c r="H14" s="58"/>
      <c r="I14" s="59"/>
    </row>
    <row r="15" spans="1:9" s="15" customFormat="1" ht="15" customHeight="1" x14ac:dyDescent="0.25">
      <c r="A15" s="67">
        <v>2</v>
      </c>
      <c r="B15" s="68" t="s">
        <v>82</v>
      </c>
      <c r="C15" s="68" t="s">
        <v>93</v>
      </c>
      <c r="D15" s="69">
        <f>SUMIF(Vitesse!C:C,"LE TERRIEN MATIS",Vitesse!F:F)</f>
        <v>2</v>
      </c>
      <c r="E15" s="69">
        <f>SUMIF(adresse!C:C,"LE TERRIEN MATIS",adresse!H:H)</f>
        <v>1</v>
      </c>
      <c r="F15" s="69">
        <f>SUMIF(Route!C:C,"LE TERRIEN MATIS",Route!E:E)</f>
        <v>2</v>
      </c>
      <c r="G15" s="67">
        <f t="shared" si="0"/>
        <v>5</v>
      </c>
      <c r="H15" s="58"/>
      <c r="I15" s="59"/>
    </row>
    <row r="16" spans="1:9" s="15" customFormat="1" ht="15" customHeight="1" x14ac:dyDescent="0.25">
      <c r="A16" s="67">
        <v>3</v>
      </c>
      <c r="B16" s="67" t="s">
        <v>85</v>
      </c>
      <c r="C16" s="67" t="s">
        <v>90</v>
      </c>
      <c r="D16" s="69">
        <f>SUMIF(Vitesse!C:C,"THETIOT EDGAR",Vitesse!F:F)</f>
        <v>5</v>
      </c>
      <c r="E16" s="69">
        <f>SUMIF(adresse!C:C,"THETIOT EDGAR",adresse!H:H)</f>
        <v>4</v>
      </c>
      <c r="F16" s="69">
        <f>SUMIF(Route!C:C,"THETIOT EDGAR",Route!E:E)</f>
        <v>3</v>
      </c>
      <c r="G16" s="67">
        <f t="shared" si="0"/>
        <v>12</v>
      </c>
      <c r="H16" s="60"/>
      <c r="I16" s="60"/>
    </row>
    <row r="17" spans="1:7" s="15" customFormat="1" ht="15" customHeight="1" x14ac:dyDescent="0.25">
      <c r="A17" s="67">
        <v>4</v>
      </c>
      <c r="B17" s="68" t="s">
        <v>77</v>
      </c>
      <c r="C17" s="68" t="s">
        <v>88</v>
      </c>
      <c r="D17" s="69">
        <f>SUMIF(Vitesse!C:C,"LE SCIELLOUR Titouan",Vitesse!F:F)</f>
        <v>4</v>
      </c>
      <c r="E17" s="69">
        <f>SUMIF(adresse!C:C,"LE SCIELLOUR Titouan",adresse!H:H)</f>
        <v>5</v>
      </c>
      <c r="F17" s="69">
        <f>SUMIF(Route!C:C,"LE SCIELLOUR Titouan",Route!E:E)</f>
        <v>4</v>
      </c>
      <c r="G17" s="67">
        <f t="shared" si="0"/>
        <v>13</v>
      </c>
    </row>
    <row r="18" spans="1:7" s="15" customFormat="1" ht="15" customHeight="1" x14ac:dyDescent="0.25">
      <c r="A18" s="67">
        <v>5</v>
      </c>
      <c r="B18" s="67" t="s">
        <v>83</v>
      </c>
      <c r="C18" s="67" t="s">
        <v>88</v>
      </c>
      <c r="D18" s="69">
        <f>SUMIF(Vitesse!C:C,"LE SCIELLOUR Valentin",Vitesse!F:F)</f>
        <v>3</v>
      </c>
      <c r="E18" s="69">
        <f>SUMIF(adresse!C:C,"LE SCIELLOUR Valentin",adresse!H:H)</f>
        <v>6</v>
      </c>
      <c r="F18" s="69">
        <f>SUMIF(Route!C:C,"LE SCIELLOUR Valentin",Route!E:E)</f>
        <v>6</v>
      </c>
      <c r="G18" s="67">
        <f t="shared" si="0"/>
        <v>15</v>
      </c>
    </row>
    <row r="19" spans="1:7" s="15" customFormat="1" ht="15" customHeight="1" x14ac:dyDescent="0.25">
      <c r="A19" s="67">
        <v>6</v>
      </c>
      <c r="B19" s="68" t="s">
        <v>84</v>
      </c>
      <c r="C19" s="68" t="s">
        <v>89</v>
      </c>
      <c r="D19" s="69">
        <f>SUMIF(Vitesse!C:C,"MOISAN Devrig",Vitesse!F:F)</f>
        <v>9</v>
      </c>
      <c r="E19" s="69">
        <f>SUMIF(adresse!C:C,"MOISAN Devrig",adresse!H:H)</f>
        <v>0</v>
      </c>
      <c r="F19" s="69">
        <f>SUMIF(Route!C:C,"MOISAN Devrig",Route!E:E)</f>
        <v>7</v>
      </c>
      <c r="G19" s="67">
        <f t="shared" si="0"/>
        <v>16</v>
      </c>
    </row>
    <row r="20" spans="1:7" s="15" customFormat="1" ht="15" customHeight="1" x14ac:dyDescent="0.25">
      <c r="A20" s="67">
        <v>7</v>
      </c>
      <c r="B20" s="68" t="s">
        <v>80</v>
      </c>
      <c r="C20" s="68" t="s">
        <v>91</v>
      </c>
      <c r="D20" s="69">
        <f>SUMIF(Vitesse!C:C,"BRETON PICHARD Marius",Vitesse!F:F)</f>
        <v>6</v>
      </c>
      <c r="E20" s="69">
        <f>SUMIF(adresse!C:C,"BRETON PICHARD Marius",adresse!H:H)</f>
        <v>3</v>
      </c>
      <c r="F20" s="69">
        <f>SUMIF(Route!C:C,"BRETON PICHARD Marius",Route!E:E)</f>
        <v>10</v>
      </c>
      <c r="G20" s="67">
        <f t="shared" si="0"/>
        <v>19</v>
      </c>
    </row>
    <row r="21" spans="1:7" s="15" customFormat="1" ht="15.75" customHeight="1" x14ac:dyDescent="0.25">
      <c r="A21" s="67">
        <v>8</v>
      </c>
      <c r="B21" s="68" t="s">
        <v>78</v>
      </c>
      <c r="C21" s="70" t="s">
        <v>89</v>
      </c>
      <c r="D21" s="69">
        <f>SUMIF(Vitesse!C:C,"GUEGAN  Naël",Vitesse!F:F)</f>
        <v>7</v>
      </c>
      <c r="E21" s="69">
        <f>SUMIF(adresse!C:C,"GUEGAN  Naël",adresse!H:H)</f>
        <v>7</v>
      </c>
      <c r="F21" s="69">
        <f>SUMIF(Route!C:C,"GUEGAN  Naël",Route!E:E)</f>
        <v>5</v>
      </c>
      <c r="G21" s="67">
        <f t="shared" si="0"/>
        <v>19</v>
      </c>
    </row>
    <row r="22" spans="1:7" s="15" customFormat="1" ht="15" customHeight="1" x14ac:dyDescent="0.25">
      <c r="A22" s="67">
        <v>9</v>
      </c>
      <c r="B22" s="67" t="s">
        <v>87</v>
      </c>
      <c r="C22" s="67" t="s">
        <v>90</v>
      </c>
      <c r="D22" s="69">
        <f>SUMIF(Vitesse!C:C,"THETIOT ELIOTT",Vitesse!F:F)</f>
        <v>8</v>
      </c>
      <c r="E22" s="69">
        <f>SUMIF(adresse!C:C,"THETIOT ELIOTT",adresse!H:H)</f>
        <v>9</v>
      </c>
      <c r="F22" s="69">
        <f>SUMIF(Route!C:C,"THETIOT ELIOTT",Route!E:E)</f>
        <v>8</v>
      </c>
      <c r="G22" s="67">
        <f t="shared" si="0"/>
        <v>25</v>
      </c>
    </row>
    <row r="23" spans="1:7" s="15" customFormat="1" ht="15" customHeight="1" x14ac:dyDescent="0.25">
      <c r="A23" s="67">
        <v>10</v>
      </c>
      <c r="B23" s="112" t="s">
        <v>86</v>
      </c>
      <c r="C23" s="112" t="s">
        <v>91</v>
      </c>
      <c r="D23" s="69">
        <f>SUMIF(Vitesse!C:C,"ROUILLON Lilwenn (F)",Vitesse!F:F)</f>
        <v>10</v>
      </c>
      <c r="E23" s="69">
        <f>SUMIF(adresse!C:C,"ROUILLON Lilwenn (F)",adresse!H:H)</f>
        <v>10</v>
      </c>
      <c r="F23" s="69">
        <f>SUMIF(Route!C:C,"ROUILLON Lilwenn (F)",Route!E:E)</f>
        <v>9</v>
      </c>
      <c r="G23" s="67">
        <f t="shared" si="0"/>
        <v>29</v>
      </c>
    </row>
    <row r="24" spans="1:7" s="15" customFormat="1" ht="15" customHeight="1" x14ac:dyDescent="0.25">
      <c r="A24" s="67">
        <v>11</v>
      </c>
      <c r="B24" s="67" t="s">
        <v>98</v>
      </c>
      <c r="C24" s="67" t="s">
        <v>97</v>
      </c>
      <c r="D24" s="69">
        <f>SUMIF(Vitesse!C:C,"Trehin Merwen",Vitesse!F:F)</f>
        <v>31</v>
      </c>
      <c r="E24" s="69">
        <f>SUMIF(adresse!C:C,"Trehin Merwen",adresse!H:H)</f>
        <v>8</v>
      </c>
      <c r="F24" s="69">
        <f>SUMIF(Route!C:C,"Trehin Merwen",Route!E:E)</f>
        <v>0</v>
      </c>
      <c r="G24" s="67">
        <f t="shared" si="0"/>
        <v>39</v>
      </c>
    </row>
    <row r="25" spans="1:7" s="15" customFormat="1" ht="15" customHeight="1" x14ac:dyDescent="0.25"/>
    <row r="26" spans="1:7" s="15" customFormat="1" ht="15" customHeight="1" x14ac:dyDescent="0.25"/>
    <row r="27" spans="1:7" s="15" customFormat="1" ht="15" customHeight="1" x14ac:dyDescent="0.25">
      <c r="B27" s="34"/>
      <c r="C27" s="71" t="s">
        <v>27</v>
      </c>
      <c r="D27" s="71"/>
      <c r="E27" s="38"/>
      <c r="F27" s="38"/>
      <c r="G27" s="38"/>
    </row>
    <row r="28" spans="1:7" s="15" customFormat="1" ht="15" customHeight="1" x14ac:dyDescent="0.25"/>
    <row r="29" spans="1:7" x14ac:dyDescent="0.25">
      <c r="B29" s="65" t="s">
        <v>36</v>
      </c>
      <c r="C29" s="65" t="s">
        <v>12</v>
      </c>
      <c r="D29" s="66" t="s">
        <v>35</v>
      </c>
      <c r="E29" s="66" t="s">
        <v>29</v>
      </c>
      <c r="F29" s="66" t="s">
        <v>20</v>
      </c>
      <c r="G29" s="66" t="s">
        <v>14</v>
      </c>
    </row>
    <row r="30" spans="1:7" ht="15.75" customHeight="1" x14ac:dyDescent="0.25">
      <c r="A30" s="67">
        <v>1</v>
      </c>
      <c r="B30" s="68" t="s">
        <v>79</v>
      </c>
      <c r="C30" s="68" t="s">
        <v>90</v>
      </c>
      <c r="D30" s="69">
        <f>SUMIF(Vitesse!C:C,"ORTEGA MARTIN CLEMENT",Vitesse!F:F)</f>
        <v>1</v>
      </c>
      <c r="E30" s="69">
        <f>SUMIF(adresse!C:C,"ORTEGA MARTIN CLEMENT",adresse!H:H)</f>
        <v>2</v>
      </c>
      <c r="F30" s="69">
        <f>SUMIF(Route!C:C,"ORTEGA MARTIN CLEMENT",Route!E:E)</f>
        <v>1</v>
      </c>
      <c r="G30" s="67">
        <f t="shared" ref="G30:G39" si="1">SUM(D30:F30)</f>
        <v>4</v>
      </c>
    </row>
    <row r="31" spans="1:7" x14ac:dyDescent="0.25">
      <c r="A31" s="67">
        <v>2</v>
      </c>
      <c r="B31" s="68" t="s">
        <v>82</v>
      </c>
      <c r="C31" s="68" t="s">
        <v>93</v>
      </c>
      <c r="D31" s="69">
        <f>SUMIF(Vitesse!C:C,"LE TERRIEN MATIS",Vitesse!F:F)</f>
        <v>2</v>
      </c>
      <c r="E31" s="69">
        <f>SUMIF(adresse!C:C,"LE TERRIEN MATIS",adresse!H:H)</f>
        <v>1</v>
      </c>
      <c r="F31" s="69">
        <f>SUMIF(Route!C:C,"LE TERRIEN MATIS",Route!E:E)</f>
        <v>2</v>
      </c>
      <c r="G31" s="67">
        <f t="shared" si="1"/>
        <v>5</v>
      </c>
    </row>
    <row r="32" spans="1:7" x14ac:dyDescent="0.25">
      <c r="A32" s="67">
        <v>3</v>
      </c>
      <c r="B32" s="67" t="s">
        <v>85</v>
      </c>
      <c r="C32" s="67" t="s">
        <v>90</v>
      </c>
      <c r="D32" s="69">
        <f>SUMIF(Vitesse!C:C,"THETIOT EDGAR",Vitesse!F:F)</f>
        <v>5</v>
      </c>
      <c r="E32" s="69">
        <f>SUMIF(adresse!C:C,"THETIOT EDGAR",adresse!H:H)</f>
        <v>4</v>
      </c>
      <c r="F32" s="69">
        <f>SUMIF(Route!C:C,"THETIOT EDGAR",Route!E:E)</f>
        <v>3</v>
      </c>
      <c r="G32" s="67">
        <f t="shared" si="1"/>
        <v>12</v>
      </c>
    </row>
    <row r="33" spans="1:7" x14ac:dyDescent="0.25">
      <c r="A33" s="67">
        <v>4</v>
      </c>
      <c r="B33" s="68" t="s">
        <v>77</v>
      </c>
      <c r="C33" s="68" t="s">
        <v>88</v>
      </c>
      <c r="D33" s="69">
        <f>SUMIF(Vitesse!C:C,"LE SCIELLOUR Titouan",Vitesse!F:F)</f>
        <v>4</v>
      </c>
      <c r="E33" s="69">
        <f>SUMIF(adresse!C:C,"LE SCIELLOUR Titouan",adresse!H:H)</f>
        <v>5</v>
      </c>
      <c r="F33" s="69">
        <f>SUMIF(Route!C:C,"LE SCIELLOUR Titouan",Route!E:E)</f>
        <v>4</v>
      </c>
      <c r="G33" s="67">
        <f t="shared" si="1"/>
        <v>13</v>
      </c>
    </row>
    <row r="34" spans="1:7" x14ac:dyDescent="0.25">
      <c r="A34" s="67">
        <v>5</v>
      </c>
      <c r="B34" s="67" t="s">
        <v>83</v>
      </c>
      <c r="C34" s="67" t="s">
        <v>88</v>
      </c>
      <c r="D34" s="69">
        <f>SUMIF(Vitesse!C:C,"LE SCIELLOUR Valentin",Vitesse!F:F)</f>
        <v>3</v>
      </c>
      <c r="E34" s="69">
        <f>SUMIF(adresse!C:C,"LE SCIELLOUR Valentin",adresse!H:H)</f>
        <v>6</v>
      </c>
      <c r="F34" s="69">
        <f>SUMIF(Route!C:C,"LE SCIELLOUR Valentin",Route!E:E)</f>
        <v>6</v>
      </c>
      <c r="G34" s="67">
        <f t="shared" si="1"/>
        <v>15</v>
      </c>
    </row>
    <row r="35" spans="1:7" x14ac:dyDescent="0.25">
      <c r="A35" s="67">
        <v>6</v>
      </c>
      <c r="B35" s="68" t="s">
        <v>84</v>
      </c>
      <c r="C35" s="68" t="s">
        <v>89</v>
      </c>
      <c r="D35" s="69">
        <f>SUMIF(Vitesse!C:C,"MOISAN Devrig",Vitesse!F:F)</f>
        <v>9</v>
      </c>
      <c r="E35" s="69">
        <f>SUMIF(adresse!C:C,"MOISAN Devrig",adresse!H:H)</f>
        <v>0</v>
      </c>
      <c r="F35" s="69">
        <f>SUMIF(Route!C:C,"MOISAN Devrig",Route!E:E)</f>
        <v>7</v>
      </c>
      <c r="G35" s="67">
        <f t="shared" si="1"/>
        <v>16</v>
      </c>
    </row>
    <row r="36" spans="1:7" x14ac:dyDescent="0.25">
      <c r="A36" s="67">
        <v>7</v>
      </c>
      <c r="B36" s="68" t="s">
        <v>80</v>
      </c>
      <c r="C36" s="68" t="s">
        <v>91</v>
      </c>
      <c r="D36" s="69">
        <f>SUMIF(Vitesse!C:C,"BRETON PICHARD Marius",Vitesse!F:F)</f>
        <v>6</v>
      </c>
      <c r="E36" s="69">
        <f>SUMIF(adresse!C:C,"BRETON PICHARD Marius",adresse!H:H)</f>
        <v>3</v>
      </c>
      <c r="F36" s="69">
        <f>SUMIF(Route!C:C,"BRETON PICHARD Marius",Route!E:E)</f>
        <v>10</v>
      </c>
      <c r="G36" s="67">
        <f t="shared" si="1"/>
        <v>19</v>
      </c>
    </row>
    <row r="37" spans="1:7" x14ac:dyDescent="0.25">
      <c r="A37" s="67">
        <v>8</v>
      </c>
      <c r="B37" s="68" t="s">
        <v>78</v>
      </c>
      <c r="C37" s="70" t="s">
        <v>89</v>
      </c>
      <c r="D37" s="69">
        <f>SUMIF(Vitesse!C:C,"GUEGAN  Naël",Vitesse!F:F)</f>
        <v>7</v>
      </c>
      <c r="E37" s="69">
        <f>SUMIF(adresse!C:C,"GUEGAN  Naël",adresse!H:H)</f>
        <v>7</v>
      </c>
      <c r="F37" s="69">
        <f>SUMIF(Route!C:C,"GUEGAN  Naël",Route!E:E)</f>
        <v>5</v>
      </c>
      <c r="G37" s="67">
        <f t="shared" si="1"/>
        <v>19</v>
      </c>
    </row>
    <row r="38" spans="1:7" x14ac:dyDescent="0.25">
      <c r="A38" s="67">
        <v>9</v>
      </c>
      <c r="B38" s="67" t="s">
        <v>87</v>
      </c>
      <c r="C38" s="67" t="s">
        <v>90</v>
      </c>
      <c r="D38" s="69">
        <f>SUMIF(Vitesse!C:C,"THETIOT ELIOTT",Vitesse!F:F)</f>
        <v>8</v>
      </c>
      <c r="E38" s="69">
        <f>SUMIF(adresse!C:C,"THETIOT ELIOTT",adresse!H:H)</f>
        <v>9</v>
      </c>
      <c r="F38" s="69">
        <f>SUMIF(Route!C:C,"THETIOT ELIOTT",Route!E:E)</f>
        <v>8</v>
      </c>
      <c r="G38" s="67">
        <f t="shared" si="1"/>
        <v>25</v>
      </c>
    </row>
    <row r="39" spans="1:7" x14ac:dyDescent="0.25">
      <c r="A39" s="67">
        <v>11</v>
      </c>
      <c r="B39" s="68" t="s">
        <v>81</v>
      </c>
      <c r="C39" s="68" t="s">
        <v>92</v>
      </c>
      <c r="D39" s="69">
        <f>SUMIF(Vitesse!C:C,"TREHIN MERWEN",Vitesse!F:F)</f>
        <v>31</v>
      </c>
      <c r="E39" s="69">
        <f>SUMIF(adresse!C:C,"TREHIN MERWEN",adresse!H:H)</f>
        <v>8</v>
      </c>
      <c r="F39" s="69">
        <f>SUMIF(Route!C:C,"TREHIN MERWEN",Route!E:E)</f>
        <v>0</v>
      </c>
      <c r="G39" s="67">
        <f t="shared" si="1"/>
        <v>39</v>
      </c>
    </row>
    <row r="40" spans="1:7" x14ac:dyDescent="0.25">
      <c r="A40" s="64"/>
    </row>
    <row r="43" spans="1:7" ht="23.25" x14ac:dyDescent="0.25">
      <c r="B43" s="36"/>
      <c r="C43" s="71" t="s">
        <v>28</v>
      </c>
      <c r="D43" s="71"/>
      <c r="E43" s="38"/>
      <c r="F43" s="38"/>
    </row>
    <row r="44" spans="1:7" x14ac:dyDescent="0.25">
      <c r="B44" s="15"/>
      <c r="C44" s="15"/>
      <c r="D44" s="15"/>
      <c r="E44" s="15"/>
      <c r="F44" s="15"/>
      <c r="G44" s="15"/>
    </row>
    <row r="45" spans="1:7" x14ac:dyDescent="0.25">
      <c r="B45" s="65" t="s">
        <v>36</v>
      </c>
      <c r="C45" s="65" t="s">
        <v>12</v>
      </c>
      <c r="D45" s="66" t="s">
        <v>35</v>
      </c>
      <c r="E45" s="66" t="s">
        <v>29</v>
      </c>
      <c r="F45" s="66" t="s">
        <v>20</v>
      </c>
      <c r="G45" s="66" t="s">
        <v>14</v>
      </c>
    </row>
    <row r="46" spans="1:7" x14ac:dyDescent="0.25">
      <c r="A46" s="67">
        <v>1</v>
      </c>
      <c r="B46" s="112" t="s">
        <v>86</v>
      </c>
      <c r="C46" s="112" t="s">
        <v>91</v>
      </c>
      <c r="D46" s="69">
        <f>SUMIF(Vitesse!C:C,"ROUILLON Lilwenn (F)",Vitesse!F:F)</f>
        <v>10</v>
      </c>
      <c r="E46" s="69">
        <f>SUMIF(adresse!C:C,"ROUILLON Lilwenn (F)",adresse!H:H)</f>
        <v>10</v>
      </c>
      <c r="F46" s="69">
        <f>SUMIF(Route!C:C,"ROUILLON Lilwenn (F)",Route!E:E)</f>
        <v>9</v>
      </c>
      <c r="G46" s="67">
        <f t="shared" ref="G46" si="2">SUM(D46:F46)</f>
        <v>29</v>
      </c>
    </row>
    <row r="47" spans="1:7" x14ac:dyDescent="0.25">
      <c r="A47" s="67">
        <v>2</v>
      </c>
      <c r="B47" s="67"/>
      <c r="C47" s="67"/>
      <c r="D47" s="67"/>
      <c r="E47" s="67"/>
      <c r="F47" s="67"/>
      <c r="G47" s="67"/>
    </row>
  </sheetData>
  <autoFilter ref="B29:G29">
    <sortState ref="B30:G39">
      <sortCondition ref="G29"/>
    </sortState>
  </autoFilter>
  <mergeCells count="1">
    <mergeCell ref="C10:D10"/>
  </mergeCells>
  <pageMargins left="0.7" right="0.7" top="0.75" bottom="0.75" header="0.3" footer="0.3"/>
  <pageSetup paperSize="9" scale="91" orientation="portrait" r:id="rId1"/>
  <colBreaks count="1" manualBreakCount="1">
    <brk id="7" max="3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zoomScaleNormal="100" workbookViewId="0">
      <selection activeCell="F14" sqref="F14"/>
    </sheetView>
  </sheetViews>
  <sheetFormatPr baseColWidth="10" defaultRowHeight="15.75" x14ac:dyDescent="0.25"/>
  <cols>
    <col min="1" max="1" width="10.5" bestFit="1" customWidth="1"/>
    <col min="2" max="2" width="26.75" bestFit="1" customWidth="1"/>
    <col min="3" max="3" width="17.5" customWidth="1"/>
    <col min="4" max="4" width="30.625" customWidth="1"/>
  </cols>
  <sheetData>
    <row r="2" spans="1:4" ht="30" customHeight="1" x14ac:dyDescent="0.4">
      <c r="B2" s="129" t="s">
        <v>94</v>
      </c>
      <c r="C2" s="129"/>
      <c r="D2" s="129"/>
    </row>
    <row r="4" spans="1:4" x14ac:dyDescent="0.25">
      <c r="A4" s="96" t="s">
        <v>7</v>
      </c>
      <c r="B4" s="115" t="s">
        <v>13</v>
      </c>
      <c r="C4" s="96" t="s">
        <v>12</v>
      </c>
      <c r="D4" s="122" t="s">
        <v>1</v>
      </c>
    </row>
    <row r="5" spans="1:4" ht="30" customHeight="1" x14ac:dyDescent="0.25">
      <c r="A5" s="97">
        <v>100</v>
      </c>
      <c r="B5" s="116" t="s">
        <v>77</v>
      </c>
      <c r="C5" s="101" t="s">
        <v>88</v>
      </c>
      <c r="D5" s="123"/>
    </row>
    <row r="6" spans="1:4" ht="30" customHeight="1" x14ac:dyDescent="0.25">
      <c r="A6" s="97">
        <v>101</v>
      </c>
      <c r="B6" s="117" t="s">
        <v>78</v>
      </c>
      <c r="C6" s="101" t="s">
        <v>89</v>
      </c>
      <c r="D6" s="123"/>
    </row>
    <row r="7" spans="1:4" ht="30" customHeight="1" x14ac:dyDescent="0.25">
      <c r="A7" s="97">
        <v>102</v>
      </c>
      <c r="B7" s="118" t="s">
        <v>79</v>
      </c>
      <c r="C7" s="101" t="s">
        <v>90</v>
      </c>
      <c r="D7" s="123"/>
    </row>
    <row r="8" spans="1:4" ht="30" customHeight="1" x14ac:dyDescent="0.25">
      <c r="A8" s="97">
        <v>103</v>
      </c>
      <c r="B8" s="119" t="s">
        <v>80</v>
      </c>
      <c r="C8" s="101" t="s">
        <v>91</v>
      </c>
      <c r="D8" s="123"/>
    </row>
    <row r="9" spans="1:4" ht="30" customHeight="1" x14ac:dyDescent="0.25">
      <c r="A9" s="97">
        <v>104</v>
      </c>
      <c r="B9" s="119" t="s">
        <v>81</v>
      </c>
      <c r="C9" s="101" t="s">
        <v>92</v>
      </c>
      <c r="D9" s="123"/>
    </row>
    <row r="10" spans="1:4" ht="30" customHeight="1" x14ac:dyDescent="0.25">
      <c r="A10" s="97">
        <v>105</v>
      </c>
      <c r="B10" s="120" t="s">
        <v>82</v>
      </c>
      <c r="C10" s="101" t="s">
        <v>93</v>
      </c>
      <c r="D10" s="123"/>
    </row>
    <row r="11" spans="1:4" ht="30" customHeight="1" x14ac:dyDescent="0.25">
      <c r="A11" s="97">
        <v>106</v>
      </c>
      <c r="B11" s="116" t="s">
        <v>83</v>
      </c>
      <c r="C11" s="101" t="s">
        <v>88</v>
      </c>
      <c r="D11" s="123"/>
    </row>
    <row r="12" spans="1:4" ht="30" customHeight="1" x14ac:dyDescent="0.25">
      <c r="A12" s="97">
        <v>107</v>
      </c>
      <c r="B12" s="117" t="s">
        <v>84</v>
      </c>
      <c r="C12" s="101" t="s">
        <v>89</v>
      </c>
      <c r="D12" s="123"/>
    </row>
    <row r="13" spans="1:4" ht="30" customHeight="1" x14ac:dyDescent="0.25">
      <c r="A13" s="97">
        <v>108</v>
      </c>
      <c r="B13" s="118" t="s">
        <v>85</v>
      </c>
      <c r="C13" s="101" t="s">
        <v>90</v>
      </c>
      <c r="D13" s="123"/>
    </row>
    <row r="14" spans="1:4" ht="30" customHeight="1" x14ac:dyDescent="0.25">
      <c r="A14" s="97">
        <v>109</v>
      </c>
      <c r="B14" s="121" t="s">
        <v>86</v>
      </c>
      <c r="C14" s="106" t="s">
        <v>91</v>
      </c>
      <c r="D14" s="123"/>
    </row>
    <row r="15" spans="1:4" ht="30" customHeight="1" x14ac:dyDescent="0.25">
      <c r="A15" s="97">
        <v>110</v>
      </c>
      <c r="B15" s="118" t="s">
        <v>87</v>
      </c>
      <c r="C15" s="101" t="s">
        <v>90</v>
      </c>
      <c r="D15" s="123"/>
    </row>
    <row r="16" spans="1:4" x14ac:dyDescent="0.25">
      <c r="A16" s="18"/>
      <c r="B16" s="36"/>
      <c r="C16" s="36"/>
      <c r="D16" s="61"/>
    </row>
    <row r="17" spans="1:4" x14ac:dyDescent="0.25">
      <c r="A17" s="18"/>
      <c r="B17" s="114"/>
      <c r="C17" s="114"/>
      <c r="D17" s="61"/>
    </row>
    <row r="18" spans="1:4" x14ac:dyDescent="0.25">
      <c r="A18" s="18"/>
      <c r="B18" s="36"/>
      <c r="C18" s="36"/>
      <c r="D18" s="61"/>
    </row>
    <row r="19" spans="1:4" x14ac:dyDescent="0.25">
      <c r="A19" s="18"/>
      <c r="B19" s="114"/>
      <c r="C19" s="114"/>
      <c r="D19" s="61"/>
    </row>
    <row r="20" spans="1:4" x14ac:dyDescent="0.25">
      <c r="A20" s="18"/>
      <c r="B20" s="114"/>
      <c r="C20" s="114"/>
      <c r="D20" s="61"/>
    </row>
    <row r="21" spans="1:4" x14ac:dyDescent="0.25">
      <c r="A21" s="18"/>
      <c r="B21" s="36"/>
      <c r="C21" s="36"/>
      <c r="D21" s="61"/>
    </row>
    <row r="22" spans="1:4" x14ac:dyDescent="0.25">
      <c r="A22" s="18"/>
      <c r="B22" s="36"/>
      <c r="C22" s="36"/>
      <c r="D22" s="61"/>
    </row>
    <row r="23" spans="1:4" x14ac:dyDescent="0.25">
      <c r="A23" s="18"/>
      <c r="B23" s="36"/>
      <c r="C23" s="36"/>
      <c r="D23" s="61"/>
    </row>
    <row r="24" spans="1:4" x14ac:dyDescent="0.25">
      <c r="A24" s="14"/>
      <c r="B24" s="36"/>
      <c r="C24" s="36"/>
      <c r="D24" s="61"/>
    </row>
    <row r="25" spans="1:4" x14ac:dyDescent="0.25">
      <c r="A25" s="18"/>
      <c r="B25" s="114"/>
      <c r="C25" s="114"/>
      <c r="D25" s="61"/>
    </row>
    <row r="26" spans="1:4" x14ac:dyDescent="0.25">
      <c r="A26" s="111"/>
      <c r="B26" s="111"/>
      <c r="C26" s="111"/>
      <c r="D26" s="111"/>
    </row>
    <row r="27" spans="1:4" x14ac:dyDescent="0.25">
      <c r="A27" s="18"/>
      <c r="B27" s="36"/>
      <c r="C27" s="36"/>
      <c r="D27" s="61"/>
    </row>
    <row r="28" spans="1:4" x14ac:dyDescent="0.25">
      <c r="A28" s="18"/>
      <c r="B28" s="36"/>
      <c r="C28" s="36"/>
      <c r="D28" s="61"/>
    </row>
    <row r="29" spans="1:4" x14ac:dyDescent="0.25">
      <c r="A29" s="113"/>
      <c r="B29" s="113"/>
      <c r="C29" s="113"/>
      <c r="D29" s="113"/>
    </row>
    <row r="30" spans="1:4" x14ac:dyDescent="0.25">
      <c r="A30" s="113"/>
      <c r="B30" s="113"/>
      <c r="C30" s="113"/>
      <c r="D30" s="113"/>
    </row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view="pageBreakPreview" zoomScale="60" zoomScaleNormal="100" workbookViewId="0">
      <selection activeCell="M18" sqref="M18"/>
    </sheetView>
  </sheetViews>
  <sheetFormatPr baseColWidth="10" defaultRowHeight="15.75" x14ac:dyDescent="0.25"/>
  <cols>
    <col min="1" max="1" width="6.25" customWidth="1"/>
    <col min="2" max="2" width="20" bestFit="1" customWidth="1"/>
    <col min="3" max="3" width="16.625" customWidth="1"/>
    <col min="4" max="4" width="8.625" bestFit="1" customWidth="1"/>
    <col min="5" max="6" width="7.875" bestFit="1" customWidth="1"/>
    <col min="7" max="7" width="8.625" bestFit="1" customWidth="1"/>
    <col min="8" max="12" width="7.875" bestFit="1" customWidth="1"/>
    <col min="13" max="13" width="9.25" bestFit="1" customWidth="1"/>
    <col min="14" max="14" width="32.125" customWidth="1"/>
    <col min="15" max="15" width="26.625" customWidth="1"/>
    <col min="16" max="16" width="39.5" customWidth="1"/>
  </cols>
  <sheetData>
    <row r="1" spans="1:17" ht="16.5" thickBot="1" x14ac:dyDescent="0.3">
      <c r="Q1" s="12"/>
    </row>
    <row r="2" spans="1:17" ht="20.25" x14ac:dyDescent="0.3">
      <c r="F2" s="95" t="s">
        <v>76</v>
      </c>
      <c r="G2" s="95"/>
      <c r="H2" s="95"/>
      <c r="I2" s="95"/>
      <c r="J2" s="95"/>
      <c r="K2" s="95"/>
      <c r="L2" s="95"/>
      <c r="M2" s="95"/>
      <c r="Q2" s="14"/>
    </row>
    <row r="3" spans="1:17" ht="16.5" thickBot="1" x14ac:dyDescent="0.3">
      <c r="Q3" s="14"/>
    </row>
    <row r="4" spans="1:17" ht="21" thickBot="1" x14ac:dyDescent="0.3">
      <c r="A4" s="72" t="s">
        <v>7</v>
      </c>
      <c r="B4" s="73" t="s">
        <v>13</v>
      </c>
      <c r="C4" s="73" t="s">
        <v>12</v>
      </c>
      <c r="D4" s="73" t="s">
        <v>37</v>
      </c>
      <c r="E4" s="73" t="s">
        <v>38</v>
      </c>
      <c r="F4" s="73" t="s">
        <v>39</v>
      </c>
      <c r="G4" s="73" t="s">
        <v>40</v>
      </c>
      <c r="H4" s="73" t="s">
        <v>41</v>
      </c>
      <c r="I4" s="73" t="s">
        <v>42</v>
      </c>
      <c r="J4" s="73" t="s">
        <v>43</v>
      </c>
      <c r="K4" s="73" t="s">
        <v>44</v>
      </c>
      <c r="L4" s="73" t="s">
        <v>45</v>
      </c>
      <c r="M4" s="73" t="s">
        <v>46</v>
      </c>
      <c r="N4" s="73" t="s">
        <v>1</v>
      </c>
      <c r="O4" s="73" t="s">
        <v>30</v>
      </c>
      <c r="P4" s="74" t="s">
        <v>31</v>
      </c>
      <c r="Q4" s="14"/>
    </row>
    <row r="5" spans="1:17" ht="39" x14ac:dyDescent="0.3">
      <c r="A5" s="75">
        <v>18</v>
      </c>
      <c r="B5" s="76" t="s">
        <v>47</v>
      </c>
      <c r="C5" s="76" t="s">
        <v>17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8">
        <v>5.4108796296296294E-4</v>
      </c>
      <c r="O5" s="78"/>
      <c r="P5" s="79">
        <f>SUM(N5:O5)</f>
        <v>5.4108796296296294E-4</v>
      </c>
      <c r="Q5" s="14"/>
    </row>
    <row r="6" spans="1:17" ht="39" x14ac:dyDescent="0.3">
      <c r="A6" s="80">
        <v>24</v>
      </c>
      <c r="B6" s="81" t="s">
        <v>48</v>
      </c>
      <c r="C6" s="82" t="s">
        <v>49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4">
        <v>5.4606481481481487E-4</v>
      </c>
      <c r="O6" s="84"/>
      <c r="P6" s="85">
        <f t="shared" ref="P6:P28" si="0">SUM(N6:O6)</f>
        <v>5.4606481481481487E-4</v>
      </c>
      <c r="Q6" s="14"/>
    </row>
    <row r="7" spans="1:17" ht="58.5" x14ac:dyDescent="0.3">
      <c r="A7" s="80">
        <v>8</v>
      </c>
      <c r="B7" s="82" t="s">
        <v>50</v>
      </c>
      <c r="C7" s="82" t="s">
        <v>51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4">
        <v>5.7766203703703701E-4</v>
      </c>
      <c r="O7" s="84"/>
      <c r="P7" s="85">
        <f t="shared" si="0"/>
        <v>5.7766203703703701E-4</v>
      </c>
      <c r="Q7" s="14"/>
    </row>
    <row r="8" spans="1:17" ht="39" x14ac:dyDescent="0.3">
      <c r="A8" s="86">
        <v>23</v>
      </c>
      <c r="B8" s="81" t="s">
        <v>52</v>
      </c>
      <c r="C8" s="82" t="s">
        <v>17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4">
        <v>5.9398148148148147E-4</v>
      </c>
      <c r="O8" s="84"/>
      <c r="P8" s="85">
        <f t="shared" si="0"/>
        <v>5.9398148148148147E-4</v>
      </c>
      <c r="Q8" s="14"/>
    </row>
    <row r="9" spans="1:17" ht="39" x14ac:dyDescent="0.3">
      <c r="A9" s="80">
        <v>16</v>
      </c>
      <c r="B9" s="82" t="s">
        <v>53</v>
      </c>
      <c r="C9" s="82" t="s">
        <v>17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4">
        <v>6.0902777777777778E-4</v>
      </c>
      <c r="O9" s="84"/>
      <c r="P9" s="85">
        <f t="shared" si="0"/>
        <v>6.0902777777777778E-4</v>
      </c>
      <c r="Q9" s="14"/>
    </row>
    <row r="10" spans="1:17" ht="39" x14ac:dyDescent="0.3">
      <c r="A10" s="80">
        <v>13</v>
      </c>
      <c r="B10" s="82" t="s">
        <v>54</v>
      </c>
      <c r="C10" s="82" t="s">
        <v>17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4">
        <v>6.1574074074074081E-4</v>
      </c>
      <c r="O10" s="84"/>
      <c r="P10" s="85">
        <f t="shared" si="0"/>
        <v>6.1574074074074081E-4</v>
      </c>
      <c r="Q10" s="14"/>
    </row>
    <row r="11" spans="1:17" ht="39" x14ac:dyDescent="0.3">
      <c r="A11" s="80">
        <v>11</v>
      </c>
      <c r="B11" s="82" t="s">
        <v>55</v>
      </c>
      <c r="C11" s="82" t="s">
        <v>49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4">
        <v>6.4270833333333335E-4</v>
      </c>
      <c r="O11" s="84"/>
      <c r="P11" s="85">
        <f t="shared" si="0"/>
        <v>6.4270833333333335E-4</v>
      </c>
      <c r="Q11" s="14"/>
    </row>
    <row r="12" spans="1:17" ht="39" x14ac:dyDescent="0.3">
      <c r="A12" s="80">
        <v>21</v>
      </c>
      <c r="B12" s="82" t="s">
        <v>56</v>
      </c>
      <c r="C12" s="82" t="s">
        <v>17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4">
        <v>6.543981481481482E-4</v>
      </c>
      <c r="O12" s="84"/>
      <c r="P12" s="85">
        <f t="shared" si="0"/>
        <v>6.543981481481482E-4</v>
      </c>
      <c r="Q12" s="14"/>
    </row>
    <row r="13" spans="1:17" ht="39" x14ac:dyDescent="0.3">
      <c r="A13" s="80">
        <v>14</v>
      </c>
      <c r="B13" s="82" t="s">
        <v>57</v>
      </c>
      <c r="C13" s="82" t="s">
        <v>58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4">
        <v>6.5914351851851854E-4</v>
      </c>
      <c r="O13" s="84"/>
      <c r="P13" s="85">
        <f t="shared" si="0"/>
        <v>6.5914351851851854E-4</v>
      </c>
      <c r="Q13" s="14"/>
    </row>
    <row r="14" spans="1:17" ht="39" x14ac:dyDescent="0.3">
      <c r="A14" s="80">
        <v>2</v>
      </c>
      <c r="B14" s="87" t="s">
        <v>59</v>
      </c>
      <c r="C14" s="87" t="s">
        <v>17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4">
        <v>6.8136574074074074E-4</v>
      </c>
      <c r="O14" s="84"/>
      <c r="P14" s="85">
        <f t="shared" si="0"/>
        <v>6.8136574074074074E-4</v>
      </c>
      <c r="Q14" s="14"/>
    </row>
    <row r="15" spans="1:17" ht="39" x14ac:dyDescent="0.3">
      <c r="A15" s="80">
        <v>15</v>
      </c>
      <c r="B15" s="82" t="s">
        <v>60</v>
      </c>
      <c r="C15" s="82" t="s">
        <v>58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4">
        <v>7.104166666666666E-4</v>
      </c>
      <c r="O15" s="84"/>
      <c r="P15" s="85">
        <f t="shared" si="0"/>
        <v>7.104166666666666E-4</v>
      </c>
      <c r="Q15" s="14"/>
    </row>
    <row r="16" spans="1:17" ht="39" x14ac:dyDescent="0.3">
      <c r="A16" s="80">
        <v>19</v>
      </c>
      <c r="B16" s="82" t="s">
        <v>61</v>
      </c>
      <c r="C16" s="82" t="s">
        <v>17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4">
        <v>7.5370370370370359E-4</v>
      </c>
      <c r="O16" s="84"/>
      <c r="P16" s="85">
        <f t="shared" si="0"/>
        <v>7.5370370370370359E-4</v>
      </c>
      <c r="Q16" s="14"/>
    </row>
    <row r="17" spans="1:17" ht="20.25" x14ac:dyDescent="0.3">
      <c r="A17" s="80">
        <v>10</v>
      </c>
      <c r="B17" s="82" t="s">
        <v>62</v>
      </c>
      <c r="C17" s="82" t="s">
        <v>58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4">
        <v>7.5520833333333332E-4</v>
      </c>
      <c r="O17" s="84"/>
      <c r="P17" s="85">
        <f t="shared" si="0"/>
        <v>7.5520833333333332E-4</v>
      </c>
      <c r="Q17" s="14"/>
    </row>
    <row r="18" spans="1:17" ht="39" x14ac:dyDescent="0.3">
      <c r="A18" s="80">
        <v>6</v>
      </c>
      <c r="B18" s="82" t="s">
        <v>63</v>
      </c>
      <c r="C18" s="82" t="s">
        <v>64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4">
        <v>7.6782407407407398E-4</v>
      </c>
      <c r="O18" s="84"/>
      <c r="P18" s="85">
        <f t="shared" si="0"/>
        <v>7.6782407407407398E-4</v>
      </c>
      <c r="Q18" s="14"/>
    </row>
    <row r="19" spans="1:17" ht="39" x14ac:dyDescent="0.3">
      <c r="A19" s="80">
        <v>20</v>
      </c>
      <c r="B19" s="82" t="s">
        <v>65</v>
      </c>
      <c r="C19" s="82" t="s">
        <v>17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4">
        <v>7.6851851851851853E-4</v>
      </c>
      <c r="O19" s="84"/>
      <c r="P19" s="85">
        <f t="shared" si="0"/>
        <v>7.6851851851851853E-4</v>
      </c>
      <c r="Q19" s="14"/>
    </row>
    <row r="20" spans="1:17" ht="39" x14ac:dyDescent="0.3">
      <c r="A20" s="80">
        <v>1</v>
      </c>
      <c r="B20" s="87" t="s">
        <v>66</v>
      </c>
      <c r="C20" s="87" t="s">
        <v>16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4">
        <v>7.7546296296296304E-4</v>
      </c>
      <c r="O20" s="84"/>
      <c r="P20" s="85">
        <f t="shared" si="0"/>
        <v>7.7546296296296304E-4</v>
      </c>
      <c r="Q20" s="14"/>
    </row>
    <row r="21" spans="1:17" ht="20.25" x14ac:dyDescent="0.3">
      <c r="A21" s="80">
        <v>17</v>
      </c>
      <c r="B21" s="82" t="s">
        <v>67</v>
      </c>
      <c r="C21" s="82" t="s">
        <v>17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4">
        <v>7.8993055555555555E-4</v>
      </c>
      <c r="O21" s="84"/>
      <c r="P21" s="85">
        <f t="shared" si="0"/>
        <v>7.8993055555555555E-4</v>
      </c>
      <c r="Q21" s="14"/>
    </row>
    <row r="22" spans="1:17" ht="39" x14ac:dyDescent="0.3">
      <c r="A22" s="88">
        <v>22</v>
      </c>
      <c r="B22" s="82" t="s">
        <v>68</v>
      </c>
      <c r="C22" s="82" t="s">
        <v>17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4">
        <v>8.2962962962962949E-4</v>
      </c>
      <c r="O22" s="84"/>
      <c r="P22" s="85">
        <f t="shared" si="0"/>
        <v>8.2962962962962949E-4</v>
      </c>
      <c r="Q22" s="14"/>
    </row>
    <row r="23" spans="1:17" ht="39" x14ac:dyDescent="0.3">
      <c r="A23" s="80">
        <v>4</v>
      </c>
      <c r="B23" s="87" t="s">
        <v>69</v>
      </c>
      <c r="C23" s="87" t="s">
        <v>18</v>
      </c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>
        <v>8.5254629629629623E-4</v>
      </c>
      <c r="O23" s="84"/>
      <c r="P23" s="85">
        <f t="shared" si="0"/>
        <v>8.5254629629629623E-4</v>
      </c>
      <c r="Q23" s="14"/>
    </row>
    <row r="24" spans="1:17" ht="39" x14ac:dyDescent="0.3">
      <c r="A24" s="80">
        <v>9</v>
      </c>
      <c r="B24" s="82" t="s">
        <v>70</v>
      </c>
      <c r="C24" s="82" t="s">
        <v>17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4">
        <v>1.0552083333333333E-3</v>
      </c>
      <c r="O24" s="84"/>
      <c r="P24" s="85">
        <f t="shared" si="0"/>
        <v>1.0552083333333333E-3</v>
      </c>
      <c r="Q24" s="14"/>
    </row>
    <row r="25" spans="1:17" ht="39" x14ac:dyDescent="0.3">
      <c r="A25" s="80">
        <v>5</v>
      </c>
      <c r="B25" s="87" t="s">
        <v>71</v>
      </c>
      <c r="C25" s="87" t="s">
        <v>49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4">
        <v>1.0740740740740741E-3</v>
      </c>
      <c r="O25" s="84"/>
      <c r="P25" s="85">
        <f t="shared" si="0"/>
        <v>1.0740740740740741E-3</v>
      </c>
      <c r="Q25" s="14"/>
    </row>
    <row r="26" spans="1:17" ht="20.25" x14ac:dyDescent="0.3">
      <c r="A26" s="80">
        <v>3</v>
      </c>
      <c r="B26" s="82" t="s">
        <v>72</v>
      </c>
      <c r="C26" s="82" t="s">
        <v>58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4" t="s">
        <v>25</v>
      </c>
      <c r="O26" s="84"/>
      <c r="P26" s="85">
        <f t="shared" si="0"/>
        <v>0</v>
      </c>
    </row>
    <row r="27" spans="1:17" ht="39" x14ac:dyDescent="0.3">
      <c r="A27" s="80">
        <v>7</v>
      </c>
      <c r="B27" s="82" t="s">
        <v>73</v>
      </c>
      <c r="C27" s="82" t="s">
        <v>19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4" t="s">
        <v>25</v>
      </c>
      <c r="O27" s="84"/>
      <c r="P27" s="85">
        <f t="shared" si="0"/>
        <v>0</v>
      </c>
    </row>
    <row r="28" spans="1:17" ht="58.5" x14ac:dyDescent="0.3">
      <c r="A28" s="80">
        <v>12</v>
      </c>
      <c r="B28" s="82" t="s">
        <v>74</v>
      </c>
      <c r="C28" s="82" t="s">
        <v>19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4" t="s">
        <v>25</v>
      </c>
      <c r="O28" s="84" t="s">
        <v>25</v>
      </c>
      <c r="P28" s="85">
        <f t="shared" si="0"/>
        <v>0</v>
      </c>
    </row>
    <row r="29" spans="1:17" ht="20.25" x14ac:dyDescent="0.3">
      <c r="A29" s="89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90"/>
    </row>
    <row r="30" spans="1:17" ht="21" thickBot="1" x14ac:dyDescent="0.35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3" spans="16:16" x14ac:dyDescent="0.25">
      <c r="P33" s="94" t="s">
        <v>75</v>
      </c>
    </row>
  </sheetData>
  <pageMargins left="0.7" right="0.7" top="0.75" bottom="0.75" header="0.3" footer="0.3"/>
  <pageSetup paperSize="9" scale="5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Liste des engagés</vt:lpstr>
      <vt:lpstr>Grille</vt:lpstr>
      <vt:lpstr>Vitesse</vt:lpstr>
      <vt:lpstr>adresse</vt:lpstr>
      <vt:lpstr>Route</vt:lpstr>
      <vt:lpstr>général pré licenciés</vt:lpstr>
      <vt:lpstr>comm vitesse</vt:lpstr>
      <vt:lpstr>comm adresse</vt:lpstr>
      <vt:lpstr>'Liste des engagés'!Impression_des_titres</vt:lpstr>
      <vt:lpstr>Route!Impression_des_titres</vt:lpstr>
      <vt:lpstr>lp</vt:lpstr>
      <vt:lpstr>'comm vitesse'!Zone_d_impression</vt:lpstr>
      <vt:lpstr>'général pré licenciés'!Zone_d_impression</vt:lpstr>
      <vt:lpstr>Grille!Zone_d_impression</vt:lpstr>
      <vt:lpstr>'Liste des engagés'!Zone_d_impression</vt:lpstr>
      <vt:lpstr>Route!Zone_d_impression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LANDA</dc:creator>
  <cp:lastModifiedBy>UCI</cp:lastModifiedBy>
  <cp:lastPrinted>2017-04-30T16:19:31Z</cp:lastPrinted>
  <dcterms:created xsi:type="dcterms:W3CDTF">1998-01-18T18:15:01Z</dcterms:created>
  <dcterms:modified xsi:type="dcterms:W3CDTF">2017-04-30T16:19:51Z</dcterms:modified>
</cp:coreProperties>
</file>