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24" windowWidth="15876" windowHeight="5856"/>
  </bookViews>
  <sheets>
    <sheet name="TDJV que 56" sheetId="1" r:id="rId1"/>
    <sheet name="TDJV 56 TOUS DEPARTEMENTS" sheetId="2" r:id="rId2"/>
    <sheet name="Feuil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calcPr calcId="125725"/>
</workbook>
</file>

<file path=xl/calcChain.xml><?xml version="1.0" encoding="utf-8"?>
<calcChain xmlns="http://schemas.openxmlformats.org/spreadsheetml/2006/main">
  <c r="I72" i="2"/>
  <c r="H72"/>
  <c r="G72"/>
  <c r="J72" s="1"/>
  <c r="F72"/>
  <c r="E72"/>
  <c r="D72"/>
  <c r="B72"/>
  <c r="I71"/>
  <c r="H71"/>
  <c r="J71" s="1"/>
  <c r="G71"/>
  <c r="F71"/>
  <c r="E71"/>
  <c r="D71"/>
  <c r="B71"/>
  <c r="I70"/>
  <c r="H70"/>
  <c r="G70"/>
  <c r="J70" s="1"/>
  <c r="F70"/>
  <c r="E70"/>
  <c r="D70"/>
  <c r="B70"/>
  <c r="I69"/>
  <c r="H69"/>
  <c r="J69" s="1"/>
  <c r="G69"/>
  <c r="F69"/>
  <c r="E69"/>
  <c r="D69"/>
  <c r="B69"/>
  <c r="I68"/>
  <c r="H68"/>
  <c r="G68"/>
  <c r="J68" s="1"/>
  <c r="F68"/>
  <c r="E68"/>
  <c r="D68"/>
  <c r="B68"/>
  <c r="I67"/>
  <c r="H67"/>
  <c r="J67" s="1"/>
  <c r="G67"/>
  <c r="F67"/>
  <c r="E67"/>
  <c r="D67"/>
  <c r="B67"/>
  <c r="I66"/>
  <c r="H66"/>
  <c r="G66"/>
  <c r="J66" s="1"/>
  <c r="F66"/>
  <c r="E66"/>
  <c r="D66"/>
  <c r="B66"/>
  <c r="I65"/>
  <c r="H65"/>
  <c r="J65" s="1"/>
  <c r="G65"/>
  <c r="F65"/>
  <c r="E65"/>
  <c r="D65"/>
  <c r="B65"/>
  <c r="I64"/>
  <c r="H64"/>
  <c r="G64"/>
  <c r="J64" s="1"/>
  <c r="F64"/>
  <c r="E64"/>
  <c r="D64"/>
  <c r="B64"/>
  <c r="I63"/>
  <c r="H63"/>
  <c r="J63" s="1"/>
  <c r="G63"/>
  <c r="F63"/>
  <c r="E63"/>
  <c r="D63"/>
  <c r="B63"/>
  <c r="I62"/>
  <c r="H62"/>
  <c r="G62"/>
  <c r="J62" s="1"/>
  <c r="F62"/>
  <c r="E62"/>
  <c r="D62"/>
  <c r="B62"/>
  <c r="I61"/>
  <c r="H61"/>
  <c r="J61" s="1"/>
  <c r="G61"/>
  <c r="F61"/>
  <c r="E61"/>
  <c r="D61"/>
  <c r="B61"/>
  <c r="A61"/>
  <c r="A62" s="1"/>
  <c r="A63" s="1"/>
  <c r="A64" s="1"/>
  <c r="A65" s="1"/>
  <c r="A66" s="1"/>
  <c r="A67" s="1"/>
  <c r="A68" s="1"/>
  <c r="A69" s="1"/>
  <c r="A70" s="1"/>
  <c r="A71" s="1"/>
  <c r="A72" s="1"/>
  <c r="I83"/>
  <c r="H83"/>
  <c r="G83"/>
  <c r="J83" s="1"/>
  <c r="F83"/>
  <c r="E83"/>
  <c r="D83"/>
  <c r="B83"/>
  <c r="I82"/>
  <c r="H82"/>
  <c r="J82" s="1"/>
  <c r="G82"/>
  <c r="F82"/>
  <c r="E82"/>
  <c r="D82"/>
  <c r="B82"/>
  <c r="I81"/>
  <c r="H81"/>
  <c r="G81"/>
  <c r="J81" s="1"/>
  <c r="F81"/>
  <c r="E81"/>
  <c r="D81"/>
  <c r="B81"/>
  <c r="I80"/>
  <c r="H80"/>
  <c r="J80" s="1"/>
  <c r="G80"/>
  <c r="F80"/>
  <c r="E80"/>
  <c r="D80"/>
  <c r="B80"/>
  <c r="I79"/>
  <c r="H79"/>
  <c r="G79"/>
  <c r="J79" s="1"/>
  <c r="F79"/>
  <c r="E79"/>
  <c r="D79"/>
  <c r="B79"/>
  <c r="I78"/>
  <c r="H78"/>
  <c r="J78" s="1"/>
  <c r="G78"/>
  <c r="F78"/>
  <c r="E78"/>
  <c r="D78"/>
  <c r="B78"/>
  <c r="I77"/>
  <c r="H77"/>
  <c r="G77"/>
  <c r="J77" s="1"/>
  <c r="F77"/>
  <c r="E77"/>
  <c r="D77"/>
  <c r="B77"/>
  <c r="J76"/>
  <c r="I76"/>
  <c r="H76"/>
  <c r="G76"/>
  <c r="F76"/>
  <c r="E76"/>
  <c r="D76"/>
  <c r="B76"/>
  <c r="A76"/>
  <c r="A77" s="1"/>
  <c r="A78" s="1"/>
  <c r="A79" s="1"/>
  <c r="A80" s="1"/>
  <c r="A81" s="1"/>
  <c r="A82" s="1"/>
  <c r="A83" s="1"/>
  <c r="I57"/>
  <c r="H57"/>
  <c r="G57"/>
  <c r="J57" s="1"/>
  <c r="F57"/>
  <c r="E57"/>
  <c r="D57"/>
  <c r="B57"/>
  <c r="I56"/>
  <c r="H56"/>
  <c r="J56" s="1"/>
  <c r="G56"/>
  <c r="F56"/>
  <c r="E56"/>
  <c r="D56"/>
  <c r="B56"/>
  <c r="I55"/>
  <c r="H55"/>
  <c r="G55"/>
  <c r="J55" s="1"/>
  <c r="F55"/>
  <c r="E55"/>
  <c r="D55"/>
  <c r="B55"/>
  <c r="I54"/>
  <c r="H54"/>
  <c r="J54" s="1"/>
  <c r="G54"/>
  <c r="F54"/>
  <c r="E54"/>
  <c r="D54"/>
  <c r="B54"/>
  <c r="I53"/>
  <c r="H53"/>
  <c r="G53"/>
  <c r="J53" s="1"/>
  <c r="F53"/>
  <c r="E53"/>
  <c r="D53"/>
  <c r="B53"/>
  <c r="I52"/>
  <c r="H52"/>
  <c r="J52" s="1"/>
  <c r="G52"/>
  <c r="F52"/>
  <c r="E52"/>
  <c r="D52"/>
  <c r="B52"/>
  <c r="I51"/>
  <c r="H51"/>
  <c r="G51"/>
  <c r="J51" s="1"/>
  <c r="F51"/>
  <c r="E51"/>
  <c r="D51"/>
  <c r="B51"/>
  <c r="J50"/>
  <c r="I50"/>
  <c r="H50"/>
  <c r="G50"/>
  <c r="F50"/>
  <c r="E50"/>
  <c r="D50"/>
  <c r="B50"/>
  <c r="I49"/>
  <c r="H49"/>
  <c r="G49"/>
  <c r="J49" s="1"/>
  <c r="F49"/>
  <c r="E49"/>
  <c r="D49"/>
  <c r="B49"/>
  <c r="I48"/>
  <c r="H48"/>
  <c r="J48" s="1"/>
  <c r="G48"/>
  <c r="F48"/>
  <c r="E48"/>
  <c r="D48"/>
  <c r="B48"/>
  <c r="I47"/>
  <c r="H47"/>
  <c r="G47"/>
  <c r="J47" s="1"/>
  <c r="F47"/>
  <c r="E47"/>
  <c r="D47"/>
  <c r="B47"/>
  <c r="J46"/>
  <c r="I46"/>
  <c r="H46"/>
  <c r="G46"/>
  <c r="F46"/>
  <c r="E46"/>
  <c r="D46"/>
  <c r="B46"/>
  <c r="I45"/>
  <c r="H45"/>
  <c r="G45"/>
  <c r="J45" s="1"/>
  <c r="F45"/>
  <c r="E45"/>
  <c r="D45"/>
  <c r="B45"/>
  <c r="I44"/>
  <c r="H44"/>
  <c r="J44" s="1"/>
  <c r="G44"/>
  <c r="F44"/>
  <c r="E44"/>
  <c r="D44"/>
  <c r="B44"/>
  <c r="I43"/>
  <c r="H43"/>
  <c r="G43"/>
  <c r="J43" s="1"/>
  <c r="F43"/>
  <c r="E43"/>
  <c r="D43"/>
  <c r="B43"/>
  <c r="J42"/>
  <c r="I42"/>
  <c r="H42"/>
  <c r="G42"/>
  <c r="F42"/>
  <c r="E42"/>
  <c r="D42"/>
  <c r="B42"/>
  <c r="I41"/>
  <c r="H41"/>
  <c r="G41"/>
  <c r="J41" s="1"/>
  <c r="F41"/>
  <c r="E41"/>
  <c r="D41"/>
  <c r="B41"/>
  <c r="I40"/>
  <c r="H40"/>
  <c r="J40" s="1"/>
  <c r="G40"/>
  <c r="F40"/>
  <c r="E40"/>
  <c r="D40"/>
  <c r="B40"/>
  <c r="I39"/>
  <c r="H39"/>
  <c r="G39"/>
  <c r="J39" s="1"/>
  <c r="F39"/>
  <c r="E39"/>
  <c r="D39"/>
  <c r="B39"/>
  <c r="A39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I35"/>
  <c r="H35"/>
  <c r="G35"/>
  <c r="J35" s="1"/>
  <c r="F35"/>
  <c r="E35"/>
  <c r="D35"/>
  <c r="B35"/>
  <c r="I34"/>
  <c r="H34"/>
  <c r="J34" s="1"/>
  <c r="G34"/>
  <c r="F34"/>
  <c r="E34"/>
  <c r="D34"/>
  <c r="B34"/>
  <c r="I33"/>
  <c r="H33"/>
  <c r="G33"/>
  <c r="J33" s="1"/>
  <c r="F33"/>
  <c r="E33"/>
  <c r="D33"/>
  <c r="B33"/>
  <c r="I32"/>
  <c r="H32"/>
  <c r="J32" s="1"/>
  <c r="G32"/>
  <c r="F32"/>
  <c r="E32"/>
  <c r="D32"/>
  <c r="B32"/>
  <c r="I31"/>
  <c r="H31"/>
  <c r="G31"/>
  <c r="J31" s="1"/>
  <c r="F31"/>
  <c r="E31"/>
  <c r="D31"/>
  <c r="B31"/>
  <c r="I30"/>
  <c r="H30"/>
  <c r="J30" s="1"/>
  <c r="G30"/>
  <c r="F30"/>
  <c r="E30"/>
  <c r="D30"/>
  <c r="B30"/>
  <c r="I29"/>
  <c r="H29"/>
  <c r="G29"/>
  <c r="J29" s="1"/>
  <c r="F29"/>
  <c r="E29"/>
  <c r="D29"/>
  <c r="B29"/>
  <c r="I28"/>
  <c r="H28"/>
  <c r="J28" s="1"/>
  <c r="G28"/>
  <c r="F28"/>
  <c r="E28"/>
  <c r="D28"/>
  <c r="B28"/>
  <c r="I27"/>
  <c r="H27"/>
  <c r="G27"/>
  <c r="J27" s="1"/>
  <c r="F27"/>
  <c r="E27"/>
  <c r="D27"/>
  <c r="B27"/>
  <c r="I26"/>
  <c r="H26"/>
  <c r="J26" s="1"/>
  <c r="G26"/>
  <c r="F26"/>
  <c r="E26"/>
  <c r="D26"/>
  <c r="B26"/>
  <c r="I25"/>
  <c r="J25" s="1"/>
  <c r="H25"/>
  <c r="G25"/>
  <c r="F25"/>
  <c r="E25"/>
  <c r="D25"/>
  <c r="B25"/>
  <c r="I24"/>
  <c r="H24"/>
  <c r="G24"/>
  <c r="J24" s="1"/>
  <c r="F24"/>
  <c r="E24"/>
  <c r="D24"/>
  <c r="B24"/>
  <c r="A24"/>
  <c r="A25" s="1"/>
  <c r="A26" s="1"/>
  <c r="A27" s="1"/>
  <c r="A28" s="1"/>
  <c r="A29" s="1"/>
  <c r="A30" s="1"/>
  <c r="A31" s="1"/>
  <c r="A32" s="1"/>
  <c r="A33" s="1"/>
  <c r="A34" s="1"/>
  <c r="A35" s="1"/>
  <c r="I23"/>
  <c r="H23"/>
  <c r="G23"/>
  <c r="J23" s="1"/>
  <c r="F23"/>
  <c r="E23"/>
  <c r="D23"/>
  <c r="B23"/>
  <c r="A23"/>
  <c r="I19"/>
  <c r="H19"/>
  <c r="G19"/>
  <c r="J19" s="1"/>
  <c r="F19"/>
  <c r="E19"/>
  <c r="D19"/>
  <c r="B19"/>
  <c r="I18"/>
  <c r="H18"/>
  <c r="J18" s="1"/>
  <c r="G18"/>
  <c r="F18"/>
  <c r="E18"/>
  <c r="D18"/>
  <c r="B18"/>
  <c r="I17"/>
  <c r="H17"/>
  <c r="G17"/>
  <c r="J17" s="1"/>
  <c r="F17"/>
  <c r="E17"/>
  <c r="D17"/>
  <c r="B17"/>
  <c r="I16"/>
  <c r="H16"/>
  <c r="J16" s="1"/>
  <c r="G16"/>
  <c r="F16"/>
  <c r="E16"/>
  <c r="D16"/>
  <c r="B16"/>
  <c r="I15"/>
  <c r="H15"/>
  <c r="G15"/>
  <c r="J15" s="1"/>
  <c r="F15"/>
  <c r="E15"/>
  <c r="D15"/>
  <c r="B15"/>
  <c r="I14"/>
  <c r="H14"/>
  <c r="J14" s="1"/>
  <c r="G14"/>
  <c r="F14"/>
  <c r="E14"/>
  <c r="D14"/>
  <c r="B14"/>
  <c r="I13"/>
  <c r="H13"/>
  <c r="G13"/>
  <c r="J13" s="1"/>
  <c r="F13"/>
  <c r="E13"/>
  <c r="D13"/>
  <c r="B13"/>
  <c r="I12"/>
  <c r="H12"/>
  <c r="J12" s="1"/>
  <c r="G12"/>
  <c r="F12"/>
  <c r="E12"/>
  <c r="D12"/>
  <c r="B12"/>
  <c r="I11"/>
  <c r="H11"/>
  <c r="G11"/>
  <c r="J11" s="1"/>
  <c r="F11"/>
  <c r="E11"/>
  <c r="D11"/>
  <c r="B11"/>
  <c r="I10"/>
  <c r="H10"/>
  <c r="J10" s="1"/>
  <c r="G10"/>
  <c r="F10"/>
  <c r="E10"/>
  <c r="D10"/>
  <c r="B10"/>
  <c r="I9"/>
  <c r="H9"/>
  <c r="G9"/>
  <c r="J9" s="1"/>
  <c r="F9"/>
  <c r="E9"/>
  <c r="D9"/>
  <c r="B9"/>
  <c r="I8"/>
  <c r="H8"/>
  <c r="J8" s="1"/>
  <c r="G8"/>
  <c r="F8"/>
  <c r="E8"/>
  <c r="D8"/>
  <c r="B8"/>
  <c r="I7"/>
  <c r="H7"/>
  <c r="G7"/>
  <c r="J7" s="1"/>
  <c r="F7"/>
  <c r="E7"/>
  <c r="D7"/>
  <c r="B7"/>
  <c r="I6"/>
  <c r="H6"/>
  <c r="J6" s="1"/>
  <c r="G6"/>
  <c r="F6"/>
  <c r="E6"/>
  <c r="D6"/>
  <c r="B6"/>
  <c r="A6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I5"/>
  <c r="H5"/>
  <c r="G5"/>
  <c r="J5" s="1"/>
  <c r="F5"/>
  <c r="E5"/>
  <c r="D5"/>
  <c r="B5"/>
  <c r="A5"/>
  <c r="I76" i="1"/>
  <c r="H76"/>
  <c r="G76"/>
  <c r="F76"/>
  <c r="E76"/>
  <c r="D76"/>
  <c r="B76"/>
  <c r="I75"/>
  <c r="H75"/>
  <c r="J75" s="1"/>
  <c r="G75"/>
  <c r="F75"/>
  <c r="E75"/>
  <c r="D75"/>
  <c r="B75"/>
  <c r="I74"/>
  <c r="H74"/>
  <c r="G74"/>
  <c r="J74" s="1"/>
  <c r="F74"/>
  <c r="E74"/>
  <c r="D74"/>
  <c r="B74"/>
  <c r="I73"/>
  <c r="H73"/>
  <c r="G73"/>
  <c r="F73"/>
  <c r="E73"/>
  <c r="D73"/>
  <c r="B73"/>
  <c r="I72"/>
  <c r="H72"/>
  <c r="G72"/>
  <c r="F72"/>
  <c r="E72"/>
  <c r="D72"/>
  <c r="B72"/>
  <c r="I71"/>
  <c r="H71"/>
  <c r="J71" s="1"/>
  <c r="G71"/>
  <c r="F71"/>
  <c r="E71"/>
  <c r="D71"/>
  <c r="B71"/>
  <c r="I70"/>
  <c r="H70"/>
  <c r="G70"/>
  <c r="F70"/>
  <c r="E70"/>
  <c r="D70"/>
  <c r="B70"/>
  <c r="A70"/>
  <c r="A71" s="1"/>
  <c r="A72" s="1"/>
  <c r="A73" s="1"/>
  <c r="A74" s="1"/>
  <c r="A75" s="1"/>
  <c r="A76" s="1"/>
  <c r="I66"/>
  <c r="H66"/>
  <c r="G66"/>
  <c r="J66" s="1"/>
  <c r="F66"/>
  <c r="E66"/>
  <c r="D66"/>
  <c r="B66"/>
  <c r="I65"/>
  <c r="H65"/>
  <c r="G65"/>
  <c r="F65"/>
  <c r="E65"/>
  <c r="D65"/>
  <c r="B65"/>
  <c r="I64"/>
  <c r="H64"/>
  <c r="G64"/>
  <c r="F64"/>
  <c r="E64"/>
  <c r="D64"/>
  <c r="B64"/>
  <c r="I63"/>
  <c r="H63"/>
  <c r="G63"/>
  <c r="F63"/>
  <c r="E63"/>
  <c r="D63"/>
  <c r="B63"/>
  <c r="I62"/>
  <c r="H62"/>
  <c r="G62"/>
  <c r="J62" s="1"/>
  <c r="F62"/>
  <c r="E62"/>
  <c r="D62"/>
  <c r="B62"/>
  <c r="I61"/>
  <c r="H61"/>
  <c r="G61"/>
  <c r="F61"/>
  <c r="E61"/>
  <c r="D61"/>
  <c r="B61"/>
  <c r="I60"/>
  <c r="H60"/>
  <c r="G60"/>
  <c r="F60"/>
  <c r="E60"/>
  <c r="D60"/>
  <c r="B60"/>
  <c r="I59"/>
  <c r="H59"/>
  <c r="G59"/>
  <c r="F59"/>
  <c r="E59"/>
  <c r="D59"/>
  <c r="B59"/>
  <c r="I58"/>
  <c r="H58"/>
  <c r="G58"/>
  <c r="J58" s="1"/>
  <c r="F58"/>
  <c r="E58"/>
  <c r="D58"/>
  <c r="B58"/>
  <c r="I57"/>
  <c r="H57"/>
  <c r="G57"/>
  <c r="F57"/>
  <c r="E57"/>
  <c r="D57"/>
  <c r="B57"/>
  <c r="I56"/>
  <c r="H56"/>
  <c r="G56"/>
  <c r="F56"/>
  <c r="E56"/>
  <c r="D56"/>
  <c r="B56"/>
  <c r="A56"/>
  <c r="A57" s="1"/>
  <c r="A58" s="1"/>
  <c r="A59" s="1"/>
  <c r="A60" s="1"/>
  <c r="A61" s="1"/>
  <c r="A62" s="1"/>
  <c r="A63" s="1"/>
  <c r="A64" s="1"/>
  <c r="A65" s="1"/>
  <c r="A66" s="1"/>
  <c r="I52"/>
  <c r="H52"/>
  <c r="G52"/>
  <c r="F52"/>
  <c r="E52"/>
  <c r="D52"/>
  <c r="B52"/>
  <c r="I51"/>
  <c r="H51"/>
  <c r="G51"/>
  <c r="F51"/>
  <c r="E51"/>
  <c r="D51"/>
  <c r="B51"/>
  <c r="I50"/>
  <c r="H50"/>
  <c r="G50"/>
  <c r="F50"/>
  <c r="E50"/>
  <c r="D50"/>
  <c r="B50"/>
  <c r="I49"/>
  <c r="H49"/>
  <c r="G49"/>
  <c r="F49"/>
  <c r="E49"/>
  <c r="D49"/>
  <c r="B49"/>
  <c r="I48"/>
  <c r="H48"/>
  <c r="G48"/>
  <c r="F48"/>
  <c r="E48"/>
  <c r="D48"/>
  <c r="B48"/>
  <c r="I47"/>
  <c r="H47"/>
  <c r="G47"/>
  <c r="F47"/>
  <c r="E47"/>
  <c r="D47"/>
  <c r="B47"/>
  <c r="I46"/>
  <c r="H46"/>
  <c r="G46"/>
  <c r="F46"/>
  <c r="E46"/>
  <c r="D46"/>
  <c r="B46"/>
  <c r="I45"/>
  <c r="H45"/>
  <c r="G45"/>
  <c r="F45"/>
  <c r="E45"/>
  <c r="D45"/>
  <c r="B45"/>
  <c r="I44"/>
  <c r="H44"/>
  <c r="G44"/>
  <c r="F44"/>
  <c r="E44"/>
  <c r="D44"/>
  <c r="B44"/>
  <c r="I43"/>
  <c r="H43"/>
  <c r="G43"/>
  <c r="F43"/>
  <c r="E43"/>
  <c r="D43"/>
  <c r="B43"/>
  <c r="I42"/>
  <c r="H42"/>
  <c r="G42"/>
  <c r="F42"/>
  <c r="E42"/>
  <c r="D42"/>
  <c r="B42"/>
  <c r="I41"/>
  <c r="H41"/>
  <c r="G41"/>
  <c r="F41"/>
  <c r="E41"/>
  <c r="D41"/>
  <c r="B41"/>
  <c r="I40"/>
  <c r="H40"/>
  <c r="G40"/>
  <c r="F40"/>
  <c r="E40"/>
  <c r="D40"/>
  <c r="B40"/>
  <c r="I39"/>
  <c r="H39"/>
  <c r="G39"/>
  <c r="F39"/>
  <c r="E39"/>
  <c r="D39"/>
  <c r="B39"/>
  <c r="I38"/>
  <c r="H38"/>
  <c r="G38"/>
  <c r="F38"/>
  <c r="E38"/>
  <c r="D38"/>
  <c r="B38"/>
  <c r="A38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I34"/>
  <c r="H34"/>
  <c r="J34" s="1"/>
  <c r="G34"/>
  <c r="F34"/>
  <c r="E34"/>
  <c r="D34"/>
  <c r="B34"/>
  <c r="I33"/>
  <c r="H33"/>
  <c r="G33"/>
  <c r="F33"/>
  <c r="E33"/>
  <c r="D33"/>
  <c r="B33"/>
  <c r="I32"/>
  <c r="H32"/>
  <c r="G32"/>
  <c r="J32" s="1"/>
  <c r="F32"/>
  <c r="E32"/>
  <c r="D32"/>
  <c r="B32"/>
  <c r="I31"/>
  <c r="H31"/>
  <c r="G31"/>
  <c r="F31"/>
  <c r="E31"/>
  <c r="D31"/>
  <c r="B31"/>
  <c r="J30"/>
  <c r="I30"/>
  <c r="H30"/>
  <c r="G30"/>
  <c r="F30"/>
  <c r="E30"/>
  <c r="D30"/>
  <c r="B30"/>
  <c r="I29"/>
  <c r="H29"/>
  <c r="G29"/>
  <c r="F29"/>
  <c r="E29"/>
  <c r="D29"/>
  <c r="B29"/>
  <c r="I28"/>
  <c r="H28"/>
  <c r="G28"/>
  <c r="F28"/>
  <c r="E28"/>
  <c r="D28"/>
  <c r="B28"/>
  <c r="I27"/>
  <c r="H27"/>
  <c r="G27"/>
  <c r="F27"/>
  <c r="E27"/>
  <c r="D27"/>
  <c r="B27"/>
  <c r="I26"/>
  <c r="H26"/>
  <c r="G26"/>
  <c r="J26" s="1"/>
  <c r="F26"/>
  <c r="E26"/>
  <c r="D26"/>
  <c r="B26"/>
  <c r="I25"/>
  <c r="H25"/>
  <c r="G25"/>
  <c r="F25"/>
  <c r="E25"/>
  <c r="D25"/>
  <c r="B25"/>
  <c r="I24"/>
  <c r="H24"/>
  <c r="G24"/>
  <c r="F24"/>
  <c r="E24"/>
  <c r="D24"/>
  <c r="B24"/>
  <c r="I23"/>
  <c r="H23"/>
  <c r="J23" s="1"/>
  <c r="G23"/>
  <c r="F23"/>
  <c r="E23"/>
  <c r="D23"/>
  <c r="B23"/>
  <c r="I22"/>
  <c r="H22"/>
  <c r="G22"/>
  <c r="J22" s="1"/>
  <c r="F22"/>
  <c r="E22"/>
  <c r="D22"/>
  <c r="B22"/>
  <c r="A22"/>
  <c r="A23" s="1"/>
  <c r="A24" s="1"/>
  <c r="A25" s="1"/>
  <c r="A26" s="1"/>
  <c r="A27" s="1"/>
  <c r="A28" s="1"/>
  <c r="A29" s="1"/>
  <c r="A30" s="1"/>
  <c r="A31" s="1"/>
  <c r="A32" s="1"/>
  <c r="A33" s="1"/>
  <c r="A34" s="1"/>
  <c r="I18"/>
  <c r="H18"/>
  <c r="G18"/>
  <c r="F18"/>
  <c r="E18"/>
  <c r="D18"/>
  <c r="B18"/>
  <c r="I17"/>
  <c r="H17"/>
  <c r="J17" s="1"/>
  <c r="G17"/>
  <c r="F17"/>
  <c r="E17"/>
  <c r="D17"/>
  <c r="B17"/>
  <c r="I16"/>
  <c r="H16"/>
  <c r="G16"/>
  <c r="F16"/>
  <c r="E16"/>
  <c r="D16"/>
  <c r="B16"/>
  <c r="I15"/>
  <c r="H15"/>
  <c r="G15"/>
  <c r="F15"/>
  <c r="E15"/>
  <c r="D15"/>
  <c r="B15"/>
  <c r="I14"/>
  <c r="H14"/>
  <c r="G14"/>
  <c r="F14"/>
  <c r="E14"/>
  <c r="D14"/>
  <c r="B14"/>
  <c r="J13"/>
  <c r="I13"/>
  <c r="H13"/>
  <c r="G13"/>
  <c r="F13"/>
  <c r="E13"/>
  <c r="D13"/>
  <c r="B13"/>
  <c r="I12"/>
  <c r="H12"/>
  <c r="G12"/>
  <c r="F12"/>
  <c r="E12"/>
  <c r="D12"/>
  <c r="B12"/>
  <c r="I11"/>
  <c r="H11"/>
  <c r="J11" s="1"/>
  <c r="G11"/>
  <c r="F11"/>
  <c r="E11"/>
  <c r="D11"/>
  <c r="B11"/>
  <c r="I10"/>
  <c r="H10"/>
  <c r="G10"/>
  <c r="J10" s="1"/>
  <c r="F10"/>
  <c r="E10"/>
  <c r="D10"/>
  <c r="B10"/>
  <c r="I9"/>
  <c r="H9"/>
  <c r="G9"/>
  <c r="J9" s="1"/>
  <c r="F9"/>
  <c r="E9"/>
  <c r="D9"/>
  <c r="B9"/>
  <c r="I8"/>
  <c r="H8"/>
  <c r="G8"/>
  <c r="F8"/>
  <c r="E8"/>
  <c r="D8"/>
  <c r="B8"/>
  <c r="I7"/>
  <c r="H7"/>
  <c r="G7"/>
  <c r="F7"/>
  <c r="E7"/>
  <c r="D7"/>
  <c r="B7"/>
  <c r="I6"/>
  <c r="H6"/>
  <c r="G6"/>
  <c r="F6"/>
  <c r="E6"/>
  <c r="D6"/>
  <c r="B6"/>
  <c r="I5"/>
  <c r="H5"/>
  <c r="G5"/>
  <c r="J5" s="1"/>
  <c r="F5"/>
  <c r="E5"/>
  <c r="D5"/>
  <c r="B5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J59" l="1"/>
  <c r="J64"/>
  <c r="J7"/>
  <c r="J16"/>
  <c r="J28"/>
  <c r="J42"/>
  <c r="J47"/>
  <c r="J51"/>
  <c r="J60"/>
  <c r="J38"/>
  <c r="J43"/>
  <c r="J65"/>
  <c r="J70"/>
  <c r="J12"/>
  <c r="J18"/>
  <c r="J24"/>
  <c r="J29"/>
  <c r="J61"/>
  <c r="J72"/>
  <c r="J73"/>
  <c r="J76"/>
  <c r="J6"/>
  <c r="J33"/>
  <c r="J39"/>
  <c r="J46"/>
  <c r="J50"/>
  <c r="J8"/>
  <c r="J14"/>
  <c r="J15"/>
  <c r="J25"/>
  <c r="J27"/>
  <c r="J31"/>
  <c r="J40"/>
  <c r="J41"/>
  <c r="J44"/>
  <c r="J45"/>
  <c r="J48"/>
  <c r="J49"/>
  <c r="J52"/>
  <c r="J56"/>
  <c r="J57"/>
  <c r="J63"/>
</calcChain>
</file>

<file path=xl/sharedStrings.xml><?xml version="1.0" encoding="utf-8"?>
<sst xmlns="http://schemas.openxmlformats.org/spreadsheetml/2006/main" count="100" uniqueCount="19">
  <si>
    <t>F</t>
  </si>
  <si>
    <t>N°</t>
  </si>
  <si>
    <t>prénom</t>
  </si>
  <si>
    <t>Nom</t>
  </si>
  <si>
    <t>Club</t>
  </si>
  <si>
    <t>DH</t>
  </si>
  <si>
    <t>Trial</t>
  </si>
  <si>
    <t>XC</t>
  </si>
  <si>
    <t>Points</t>
  </si>
  <si>
    <t>cadets avril 2019 QUE 56</t>
  </si>
  <si>
    <t>minimes avril 2019 QUE 56</t>
  </si>
  <si>
    <t>pupilles avril 2019 que 56</t>
  </si>
  <si>
    <t>poussins avril 2019 QUE 56</t>
  </si>
  <si>
    <t>cadets avril 2019</t>
  </si>
  <si>
    <t>minimes avril 2019</t>
  </si>
  <si>
    <t>benjamins avril 2019</t>
  </si>
  <si>
    <t>pupilles avril 2019</t>
  </si>
  <si>
    <t>poussins avril 2019</t>
  </si>
  <si>
    <t>benjamins avril 2019 QUE 56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</si>
</sst>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21.95"/>
      <color indexed="8"/>
      <name val="Arial"/>
      <family val="2"/>
    </font>
    <font>
      <b/>
      <sz val="8.15"/>
      <color indexed="8"/>
      <name val="Arial"/>
      <family val="2"/>
    </font>
    <font>
      <b/>
      <sz val="10"/>
      <color indexed="8"/>
      <name val="MS Sans Serif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0" xfId="0" applyFont="1" applyFill="1" applyAlignment="1">
      <alignment horizontal="center" vertical="center"/>
    </xf>
    <xf numFmtId="0" fontId="3" fillId="3" borderId="0" xfId="0" applyFont="1" applyFill="1"/>
    <xf numFmtId="0" fontId="2" fillId="3" borderId="0" xfId="0" applyFont="1" applyFill="1" applyAlignment="1">
      <alignment horizontal="left" vertical="center"/>
    </xf>
    <xf numFmtId="3" fontId="4" fillId="0" borderId="0" xfId="0" applyNumberFormat="1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0" fillId="0" borderId="0" xfId="0" applyNumberFormat="1" applyAlignment="1"/>
    <xf numFmtId="0" fontId="0" fillId="0" borderId="0" xfId="0" applyAlignment="1"/>
  </cellXfs>
  <cellStyles count="1">
    <cellStyle name="Normal" xfId="0" builtinId="0"/>
  </cellStyles>
  <dxfs count="37"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theme="1"/>
      </font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oussins%20avril%202019%20QUE%205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pupilles%20avril%20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benjamins%20avril%202019%20QUE%205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minimes%20avril%202019%20QUE%205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mcadets%20avril%202019%20QUE%205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oussins%20avril%20201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mbenjamins%20avril%20201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cadets%20avril%20201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minimes%20avril%20201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oints"/>
      <sheetName val="Etat Résultats"/>
      <sheetName val="Pts"/>
      <sheetName val="Num poussins"/>
      <sheetName val="Trial"/>
      <sheetName val="XC"/>
      <sheetName val="DH"/>
      <sheetName val="Général 56"/>
    </sheetNames>
    <sheetDataSet>
      <sheetData sheetId="0" refreshError="1"/>
      <sheetData sheetId="1" refreshError="1"/>
      <sheetData sheetId="2" refreshError="1"/>
      <sheetData sheetId="3">
        <row r="4">
          <cell r="A4">
            <v>1</v>
          </cell>
          <cell r="B4" t="str">
            <v>RENAUDIN</v>
          </cell>
          <cell r="C4" t="str">
            <v>Aïdan</v>
          </cell>
          <cell r="D4" t="str">
            <v>M</v>
          </cell>
          <cell r="F4" t="str">
            <v>VC RUFFIACOIS</v>
          </cell>
        </row>
        <row r="5">
          <cell r="A5">
            <v>6</v>
          </cell>
          <cell r="B5" t="str">
            <v>CARPENTIER</v>
          </cell>
          <cell r="C5" t="str">
            <v>Anatole</v>
          </cell>
          <cell r="D5" t="str">
            <v>M</v>
          </cell>
          <cell r="F5" t="str">
            <v>EC QUEVENOISE</v>
          </cell>
        </row>
        <row r="6">
          <cell r="A6">
            <v>18</v>
          </cell>
          <cell r="B6" t="str">
            <v>GORIN</v>
          </cell>
          <cell r="C6" t="str">
            <v>Ewan</v>
          </cell>
          <cell r="D6" t="str">
            <v>M</v>
          </cell>
          <cell r="F6" t="str">
            <v>VC RUFFIACOIS</v>
          </cell>
        </row>
        <row r="7">
          <cell r="A7">
            <v>19</v>
          </cell>
          <cell r="B7" t="str">
            <v>GUYOT</v>
          </cell>
          <cell r="C7" t="str">
            <v>Sacha</v>
          </cell>
          <cell r="D7" t="str">
            <v>M</v>
          </cell>
          <cell r="F7" t="str">
            <v>VC RUFFIACOIS</v>
          </cell>
        </row>
        <row r="8">
          <cell r="A8">
            <v>23</v>
          </cell>
          <cell r="B8" t="str">
            <v>BOCQUENE</v>
          </cell>
          <cell r="C8" t="str">
            <v>Maël</v>
          </cell>
          <cell r="D8" t="str">
            <v>M</v>
          </cell>
          <cell r="E8">
            <v>40568</v>
          </cell>
          <cell r="F8" t="str">
            <v>VELO TAUPONT</v>
          </cell>
        </row>
        <row r="9">
          <cell r="A9">
            <v>24</v>
          </cell>
          <cell r="B9" t="str">
            <v>HUAU</v>
          </cell>
          <cell r="C9" t="str">
            <v>Soen</v>
          </cell>
          <cell r="D9" t="str">
            <v>M</v>
          </cell>
          <cell r="F9" t="str">
            <v>VELO TAUPONT</v>
          </cell>
        </row>
        <row r="10">
          <cell r="A10">
            <v>25</v>
          </cell>
          <cell r="B10" t="str">
            <v>LAUNAY</v>
          </cell>
          <cell r="C10" t="str">
            <v>Enzo</v>
          </cell>
          <cell r="D10" t="str">
            <v>M</v>
          </cell>
          <cell r="F10" t="str">
            <v>VELO TAUPONT</v>
          </cell>
        </row>
        <row r="11">
          <cell r="A11">
            <v>39</v>
          </cell>
          <cell r="B11" t="str">
            <v>MROWCZYNSKI</v>
          </cell>
          <cell r="C11" t="str">
            <v>Anton</v>
          </cell>
          <cell r="D11" t="str">
            <v>M</v>
          </cell>
          <cell r="F11" t="str">
            <v>CRAZY WOOD VTT</v>
          </cell>
        </row>
        <row r="12">
          <cell r="A12">
            <v>40</v>
          </cell>
          <cell r="B12" t="str">
            <v>QUELENN</v>
          </cell>
          <cell r="C12" t="str">
            <v>Zenais</v>
          </cell>
          <cell r="D12" t="str">
            <v>M</v>
          </cell>
          <cell r="F12" t="str">
            <v>CRAZY WOOD VTT</v>
          </cell>
        </row>
        <row r="13">
          <cell r="A13">
            <v>41</v>
          </cell>
          <cell r="B13" t="str">
            <v>LE GUILLOUX</v>
          </cell>
          <cell r="C13" t="str">
            <v>Malo</v>
          </cell>
          <cell r="D13" t="str">
            <v>M</v>
          </cell>
          <cell r="F13" t="str">
            <v>CRAZY WOOD VTT</v>
          </cell>
        </row>
        <row r="14">
          <cell r="A14">
            <v>42</v>
          </cell>
          <cell r="B14" t="str">
            <v>BOULER</v>
          </cell>
          <cell r="C14" t="str">
            <v>Maël</v>
          </cell>
          <cell r="D14" t="str">
            <v>M</v>
          </cell>
          <cell r="F14" t="str">
            <v>CRAZY WOOD VTT</v>
          </cell>
        </row>
        <row r="15">
          <cell r="A15">
            <v>301</v>
          </cell>
          <cell r="B15" t="str">
            <v>BOITEL</v>
          </cell>
          <cell r="C15" t="str">
            <v>Noémie</v>
          </cell>
          <cell r="D15" t="str">
            <v>F</v>
          </cell>
          <cell r="E15">
            <v>40846</v>
          </cell>
          <cell r="F15" t="str">
            <v>VELO TAUPONT</v>
          </cell>
        </row>
        <row r="16">
          <cell r="A16">
            <v>303</v>
          </cell>
          <cell r="B16" t="str">
            <v>PAU AUDUBERT</v>
          </cell>
          <cell r="C16" t="str">
            <v>Kim</v>
          </cell>
          <cell r="D16" t="str">
            <v>F</v>
          </cell>
          <cell r="F16" t="str">
            <v>VELO TAUPONT</v>
          </cell>
        </row>
        <row r="17">
          <cell r="A17">
            <v>304</v>
          </cell>
          <cell r="B17" t="str">
            <v>ALLAIN</v>
          </cell>
          <cell r="C17" t="str">
            <v>Emmy</v>
          </cell>
          <cell r="D17" t="str">
            <v>F</v>
          </cell>
          <cell r="F17" t="str">
            <v>CRAZY WOOD VTT</v>
          </cell>
        </row>
        <row r="18">
          <cell r="A18">
            <v>401</v>
          </cell>
          <cell r="B18" t="str">
            <v>RAULOT</v>
          </cell>
          <cell r="C18" t="str">
            <v>Hugo</v>
          </cell>
          <cell r="D18" t="str">
            <v>M</v>
          </cell>
          <cell r="F18" t="str">
            <v>VCP Loudéac</v>
          </cell>
        </row>
      </sheetData>
      <sheetData sheetId="4">
        <row r="5">
          <cell r="C5">
            <v>23</v>
          </cell>
          <cell r="AO5">
            <v>200</v>
          </cell>
        </row>
        <row r="6">
          <cell r="C6">
            <v>25</v>
          </cell>
          <cell r="AO6">
            <v>190</v>
          </cell>
        </row>
        <row r="7">
          <cell r="C7">
            <v>40</v>
          </cell>
          <cell r="AO7">
            <v>181</v>
          </cell>
        </row>
        <row r="8">
          <cell r="C8">
            <v>401</v>
          </cell>
          <cell r="AO8">
            <v>173</v>
          </cell>
        </row>
        <row r="9">
          <cell r="C9">
            <v>301</v>
          </cell>
          <cell r="AO9">
            <v>166</v>
          </cell>
        </row>
        <row r="10">
          <cell r="C10">
            <v>304</v>
          </cell>
          <cell r="AO10">
            <v>160</v>
          </cell>
        </row>
        <row r="11">
          <cell r="C11">
            <v>39</v>
          </cell>
          <cell r="AO11">
            <v>155</v>
          </cell>
        </row>
        <row r="12">
          <cell r="C12">
            <v>41</v>
          </cell>
          <cell r="AO12">
            <v>150</v>
          </cell>
        </row>
        <row r="13">
          <cell r="C13">
            <v>42</v>
          </cell>
          <cell r="AO13">
            <v>145</v>
          </cell>
        </row>
        <row r="14">
          <cell r="C14">
            <v>24</v>
          </cell>
          <cell r="AO14">
            <v>140</v>
          </cell>
        </row>
        <row r="15">
          <cell r="AO15">
            <v>136</v>
          </cell>
        </row>
        <row r="16">
          <cell r="AO16">
            <v>132</v>
          </cell>
        </row>
        <row r="17">
          <cell r="AO17">
            <v>128</v>
          </cell>
        </row>
        <row r="18">
          <cell r="AO18">
            <v>124</v>
          </cell>
        </row>
        <row r="19">
          <cell r="AO19">
            <v>120</v>
          </cell>
        </row>
        <row r="20">
          <cell r="AO20">
            <v>116</v>
          </cell>
        </row>
        <row r="21">
          <cell r="AO21">
            <v>112</v>
          </cell>
        </row>
        <row r="22">
          <cell r="AO22">
            <v>108</v>
          </cell>
        </row>
        <row r="23">
          <cell r="AO23">
            <v>104</v>
          </cell>
        </row>
        <row r="24">
          <cell r="AO24">
            <v>100</v>
          </cell>
        </row>
        <row r="25">
          <cell r="AO25">
            <v>98</v>
          </cell>
        </row>
        <row r="26">
          <cell r="AO26">
            <v>96</v>
          </cell>
        </row>
        <row r="27">
          <cell r="AO27">
            <v>94</v>
          </cell>
        </row>
        <row r="28">
          <cell r="AO28">
            <v>92</v>
          </cell>
        </row>
        <row r="29">
          <cell r="AO29">
            <v>90</v>
          </cell>
        </row>
        <row r="30">
          <cell r="AO30">
            <v>88</v>
          </cell>
        </row>
        <row r="31">
          <cell r="AO31">
            <v>86</v>
          </cell>
        </row>
        <row r="32">
          <cell r="AO32">
            <v>84</v>
          </cell>
        </row>
        <row r="33">
          <cell r="AO33">
            <v>82</v>
          </cell>
        </row>
        <row r="34">
          <cell r="AO34">
            <v>80</v>
          </cell>
        </row>
        <row r="35">
          <cell r="AO35">
            <v>79</v>
          </cell>
        </row>
        <row r="36">
          <cell r="AO36">
            <v>78</v>
          </cell>
        </row>
        <row r="37">
          <cell r="AO37">
            <v>77</v>
          </cell>
        </row>
        <row r="38">
          <cell r="AO38">
            <v>76</v>
          </cell>
        </row>
        <row r="39">
          <cell r="AO39">
            <v>75</v>
          </cell>
        </row>
        <row r="40">
          <cell r="AO40">
            <v>74</v>
          </cell>
        </row>
        <row r="41">
          <cell r="AO41">
            <v>73</v>
          </cell>
        </row>
        <row r="42">
          <cell r="AO42">
            <v>72</v>
          </cell>
        </row>
        <row r="43">
          <cell r="AO43">
            <v>71</v>
          </cell>
        </row>
        <row r="44">
          <cell r="AO44">
            <v>70</v>
          </cell>
        </row>
        <row r="45">
          <cell r="AO45">
            <v>69</v>
          </cell>
        </row>
        <row r="46">
          <cell r="AO46">
            <v>68</v>
          </cell>
        </row>
        <row r="47">
          <cell r="AO47">
            <v>67</v>
          </cell>
        </row>
        <row r="48">
          <cell r="AO48">
            <v>66</v>
          </cell>
        </row>
        <row r="49">
          <cell r="AO49">
            <v>65</v>
          </cell>
        </row>
        <row r="50">
          <cell r="AO50">
            <v>64</v>
          </cell>
        </row>
        <row r="51">
          <cell r="AO51">
            <v>63</v>
          </cell>
        </row>
        <row r="52">
          <cell r="AO52">
            <v>62</v>
          </cell>
        </row>
        <row r="53">
          <cell r="AO53">
            <v>61</v>
          </cell>
        </row>
        <row r="54">
          <cell r="AO54">
            <v>60</v>
          </cell>
        </row>
      </sheetData>
      <sheetData sheetId="5">
        <row r="5">
          <cell r="C5">
            <v>23</v>
          </cell>
          <cell r="G5">
            <v>200</v>
          </cell>
        </row>
        <row r="6">
          <cell r="C6">
            <v>301</v>
          </cell>
          <cell r="G6">
            <v>190</v>
          </cell>
        </row>
        <row r="7">
          <cell r="C7">
            <v>25</v>
          </cell>
          <cell r="G7">
            <v>181</v>
          </cell>
        </row>
        <row r="8">
          <cell r="C8">
            <v>41</v>
          </cell>
          <cell r="G8">
            <v>173</v>
          </cell>
        </row>
        <row r="9">
          <cell r="C9">
            <v>6</v>
          </cell>
          <cell r="G9">
            <v>166</v>
          </cell>
        </row>
        <row r="10">
          <cell r="C10">
            <v>40</v>
          </cell>
          <cell r="G10">
            <v>160</v>
          </cell>
        </row>
        <row r="11">
          <cell r="C11">
            <v>303</v>
          </cell>
          <cell r="G11">
            <v>155</v>
          </cell>
        </row>
        <row r="12">
          <cell r="C12">
            <v>304</v>
          </cell>
          <cell r="G12">
            <v>150</v>
          </cell>
        </row>
        <row r="13">
          <cell r="C13">
            <v>18</v>
          </cell>
          <cell r="G13">
            <v>145</v>
          </cell>
        </row>
        <row r="14">
          <cell r="C14">
            <v>19</v>
          </cell>
          <cell r="G14">
            <v>140</v>
          </cell>
        </row>
        <row r="15">
          <cell r="C15">
            <v>1</v>
          </cell>
          <cell r="G15">
            <v>136</v>
          </cell>
        </row>
        <row r="16">
          <cell r="C16">
            <v>42</v>
          </cell>
          <cell r="G16">
            <v>132</v>
          </cell>
        </row>
        <row r="17">
          <cell r="G17">
            <v>128</v>
          </cell>
        </row>
        <row r="18">
          <cell r="G18">
            <v>124</v>
          </cell>
        </row>
        <row r="19">
          <cell r="G19">
            <v>120</v>
          </cell>
        </row>
        <row r="20">
          <cell r="G20">
            <v>116</v>
          </cell>
        </row>
        <row r="21">
          <cell r="G21">
            <v>112</v>
          </cell>
        </row>
        <row r="22">
          <cell r="G22">
            <v>108</v>
          </cell>
        </row>
        <row r="23">
          <cell r="G23">
            <v>104</v>
          </cell>
        </row>
        <row r="24">
          <cell r="G24">
            <v>100</v>
          </cell>
        </row>
        <row r="25">
          <cell r="G25">
            <v>98</v>
          </cell>
        </row>
        <row r="26">
          <cell r="G26">
            <v>96</v>
          </cell>
        </row>
        <row r="27">
          <cell r="G27">
            <v>94</v>
          </cell>
        </row>
        <row r="28">
          <cell r="G28">
            <v>92</v>
          </cell>
        </row>
        <row r="29">
          <cell r="G29">
            <v>90</v>
          </cell>
        </row>
        <row r="30">
          <cell r="G30">
            <v>88</v>
          </cell>
        </row>
        <row r="31">
          <cell r="G31">
            <v>86</v>
          </cell>
        </row>
        <row r="32">
          <cell r="G32">
            <v>84</v>
          </cell>
        </row>
        <row r="33">
          <cell r="G33">
            <v>82</v>
          </cell>
        </row>
        <row r="34">
          <cell r="G34">
            <v>80</v>
          </cell>
        </row>
        <row r="35">
          <cell r="G35">
            <v>79</v>
          </cell>
        </row>
        <row r="36">
          <cell r="G36">
            <v>78</v>
          </cell>
        </row>
        <row r="37">
          <cell r="G37">
            <v>77</v>
          </cell>
        </row>
        <row r="38">
          <cell r="G38">
            <v>76</v>
          </cell>
        </row>
        <row r="39">
          <cell r="G39">
            <v>75</v>
          </cell>
        </row>
        <row r="40">
          <cell r="G40">
            <v>74</v>
          </cell>
        </row>
        <row r="41">
          <cell r="G41">
            <v>73</v>
          </cell>
        </row>
        <row r="42">
          <cell r="G42">
            <v>72</v>
          </cell>
        </row>
        <row r="43">
          <cell r="G43">
            <v>71</v>
          </cell>
        </row>
        <row r="44">
          <cell r="G44">
            <v>70</v>
          </cell>
        </row>
        <row r="45">
          <cell r="G45">
            <v>69</v>
          </cell>
        </row>
        <row r="46">
          <cell r="G46">
            <v>68</v>
          </cell>
        </row>
        <row r="47">
          <cell r="G47">
            <v>67</v>
          </cell>
        </row>
        <row r="48">
          <cell r="G48">
            <v>66</v>
          </cell>
        </row>
        <row r="49">
          <cell r="G49">
            <v>65</v>
          </cell>
        </row>
        <row r="50">
          <cell r="G50">
            <v>64</v>
          </cell>
        </row>
        <row r="51">
          <cell r="G51">
            <v>63</v>
          </cell>
        </row>
        <row r="52">
          <cell r="G52">
            <v>62</v>
          </cell>
        </row>
        <row r="53">
          <cell r="G53">
            <v>61</v>
          </cell>
        </row>
        <row r="54">
          <cell r="G54">
            <v>60</v>
          </cell>
        </row>
      </sheetData>
      <sheetData sheetId="6">
        <row r="5">
          <cell r="C5">
            <v>23</v>
          </cell>
          <cell r="J5">
            <v>200</v>
          </cell>
        </row>
        <row r="6">
          <cell r="C6">
            <v>301</v>
          </cell>
          <cell r="J6">
            <v>190</v>
          </cell>
        </row>
        <row r="7">
          <cell r="C7">
            <v>19</v>
          </cell>
          <cell r="J7">
            <v>181</v>
          </cell>
        </row>
        <row r="8">
          <cell r="C8">
            <v>18</v>
          </cell>
          <cell r="J8">
            <v>173</v>
          </cell>
        </row>
        <row r="9">
          <cell r="C9">
            <v>25</v>
          </cell>
          <cell r="J9">
            <v>166</v>
          </cell>
        </row>
        <row r="10">
          <cell r="C10">
            <v>303</v>
          </cell>
          <cell r="J10">
            <v>160</v>
          </cell>
        </row>
        <row r="11">
          <cell r="C11">
            <v>41</v>
          </cell>
          <cell r="J11">
            <v>155</v>
          </cell>
        </row>
        <row r="12">
          <cell r="C12">
            <v>1</v>
          </cell>
          <cell r="J12">
            <v>150</v>
          </cell>
        </row>
        <row r="13">
          <cell r="C13">
            <v>304</v>
          </cell>
          <cell r="J13">
            <v>145</v>
          </cell>
        </row>
        <row r="14">
          <cell r="C14">
            <v>42</v>
          </cell>
          <cell r="J14">
            <v>140</v>
          </cell>
        </row>
        <row r="15">
          <cell r="C15">
            <v>40</v>
          </cell>
          <cell r="J15">
            <v>136</v>
          </cell>
        </row>
        <row r="16">
          <cell r="C16">
            <v>6</v>
          </cell>
          <cell r="J16">
            <v>132</v>
          </cell>
        </row>
        <row r="17">
          <cell r="J17">
            <v>128</v>
          </cell>
        </row>
        <row r="18">
          <cell r="J18">
            <v>124</v>
          </cell>
        </row>
        <row r="19">
          <cell r="J19">
            <v>120</v>
          </cell>
        </row>
        <row r="20">
          <cell r="J20">
            <v>116</v>
          </cell>
        </row>
        <row r="21">
          <cell r="J21">
            <v>112</v>
          </cell>
        </row>
        <row r="22">
          <cell r="J22">
            <v>108</v>
          </cell>
        </row>
        <row r="23">
          <cell r="J23">
            <v>104</v>
          </cell>
        </row>
        <row r="24">
          <cell r="J24">
            <v>100</v>
          </cell>
        </row>
        <row r="25">
          <cell r="J25">
            <v>98</v>
          </cell>
        </row>
        <row r="26">
          <cell r="J26">
            <v>96</v>
          </cell>
        </row>
        <row r="27">
          <cell r="J27">
            <v>94</v>
          </cell>
        </row>
        <row r="28">
          <cell r="J28">
            <v>92</v>
          </cell>
        </row>
        <row r="29">
          <cell r="J29">
            <v>90</v>
          </cell>
        </row>
        <row r="30">
          <cell r="J30">
            <v>88</v>
          </cell>
        </row>
        <row r="31">
          <cell r="J31">
            <v>86</v>
          </cell>
        </row>
        <row r="32">
          <cell r="J32">
            <v>84</v>
          </cell>
        </row>
        <row r="33">
          <cell r="J33">
            <v>82</v>
          </cell>
        </row>
        <row r="34">
          <cell r="J34">
            <v>80</v>
          </cell>
        </row>
        <row r="35">
          <cell r="J35">
            <v>79</v>
          </cell>
        </row>
        <row r="36">
          <cell r="J36">
            <v>78</v>
          </cell>
        </row>
        <row r="37">
          <cell r="J37">
            <v>77</v>
          </cell>
        </row>
        <row r="38">
          <cell r="J38">
            <v>76</v>
          </cell>
        </row>
        <row r="39">
          <cell r="J39">
            <v>75</v>
          </cell>
        </row>
        <row r="40">
          <cell r="J40">
            <v>74</v>
          </cell>
        </row>
        <row r="41">
          <cell r="J41">
            <v>73</v>
          </cell>
        </row>
        <row r="42">
          <cell r="J42">
            <v>72</v>
          </cell>
        </row>
        <row r="43">
          <cell r="J43">
            <v>71</v>
          </cell>
        </row>
        <row r="44">
          <cell r="J44">
            <v>70</v>
          </cell>
        </row>
        <row r="45">
          <cell r="J45">
            <v>69</v>
          </cell>
        </row>
        <row r="46">
          <cell r="J46">
            <v>68</v>
          </cell>
        </row>
        <row r="47">
          <cell r="J47">
            <v>67</v>
          </cell>
        </row>
        <row r="48">
          <cell r="J48">
            <v>66</v>
          </cell>
        </row>
        <row r="49">
          <cell r="J49">
            <v>65</v>
          </cell>
        </row>
        <row r="50">
          <cell r="J50">
            <v>64</v>
          </cell>
        </row>
        <row r="51">
          <cell r="J51">
            <v>63</v>
          </cell>
        </row>
        <row r="52">
          <cell r="J52">
            <v>62</v>
          </cell>
        </row>
        <row r="53">
          <cell r="J53">
            <v>61</v>
          </cell>
        </row>
        <row r="54">
          <cell r="J54">
            <v>60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Points"/>
      <sheetName val="Etat Résultats"/>
      <sheetName val="Pts"/>
      <sheetName val="Num pupilles"/>
      <sheetName val="Trial"/>
      <sheetName val="XC"/>
      <sheetName val="DH"/>
      <sheetName val="Général 56"/>
    </sheetNames>
    <sheetDataSet>
      <sheetData sheetId="0"/>
      <sheetData sheetId="1"/>
      <sheetData sheetId="2"/>
      <sheetData sheetId="3">
        <row r="4">
          <cell r="A4">
            <v>50</v>
          </cell>
          <cell r="B4" t="str">
            <v>AUDRAN</v>
          </cell>
          <cell r="C4" t="str">
            <v>Jules</v>
          </cell>
          <cell r="D4" t="str">
            <v>M</v>
          </cell>
          <cell r="F4" t="str">
            <v>VELO TAUPONT</v>
          </cell>
        </row>
        <row r="5">
          <cell r="A5">
            <v>51</v>
          </cell>
          <cell r="B5" t="str">
            <v>PAU AUDUBERT</v>
          </cell>
          <cell r="C5" t="str">
            <v>Aaron</v>
          </cell>
          <cell r="D5" t="str">
            <v>M</v>
          </cell>
          <cell r="F5" t="str">
            <v>VELO TAUPONT</v>
          </cell>
        </row>
        <row r="6">
          <cell r="A6">
            <v>70</v>
          </cell>
          <cell r="B6" t="str">
            <v>LE FOULGOC</v>
          </cell>
          <cell r="C6" t="str">
            <v>Louna</v>
          </cell>
          <cell r="D6" t="str">
            <v>F</v>
          </cell>
          <cell r="F6" t="str">
            <v>VELO TAUPONT</v>
          </cell>
        </row>
        <row r="7">
          <cell r="A7">
            <v>73</v>
          </cell>
          <cell r="B7" t="str">
            <v>LE GUILLOUX</v>
          </cell>
          <cell r="C7" t="str">
            <v>Nolann</v>
          </cell>
          <cell r="D7" t="str">
            <v>M</v>
          </cell>
          <cell r="F7" t="str">
            <v>CRAZY WOOD VTT</v>
          </cell>
        </row>
        <row r="8">
          <cell r="A8">
            <v>75</v>
          </cell>
          <cell r="B8" t="str">
            <v>JOUANNO</v>
          </cell>
          <cell r="C8" t="str">
            <v>Noé</v>
          </cell>
          <cell r="D8" t="str">
            <v>M</v>
          </cell>
          <cell r="F8" t="str">
            <v>CRAZY WOOD VTT</v>
          </cell>
        </row>
        <row r="9">
          <cell r="A9">
            <v>76</v>
          </cell>
          <cell r="B9" t="str">
            <v>ROPERT</v>
          </cell>
          <cell r="C9" t="str">
            <v>Thomas</v>
          </cell>
          <cell r="D9" t="str">
            <v>M</v>
          </cell>
          <cell r="F9" t="str">
            <v>CRAZY WOOD VTT</v>
          </cell>
        </row>
        <row r="10">
          <cell r="A10">
            <v>77</v>
          </cell>
          <cell r="B10" t="str">
            <v>CONTENSAUX</v>
          </cell>
          <cell r="C10" t="str">
            <v>Mathis</v>
          </cell>
          <cell r="D10" t="str">
            <v>M</v>
          </cell>
          <cell r="F10" t="str">
            <v>CRAZY WOOD VTT</v>
          </cell>
        </row>
        <row r="11">
          <cell r="A11">
            <v>78</v>
          </cell>
          <cell r="B11" t="str">
            <v>HAIS</v>
          </cell>
          <cell r="C11" t="str">
            <v>Malown</v>
          </cell>
          <cell r="D11" t="str">
            <v>M</v>
          </cell>
          <cell r="F11" t="str">
            <v>CRAZY WOOD VTT</v>
          </cell>
        </row>
        <row r="12">
          <cell r="A12">
            <v>79</v>
          </cell>
          <cell r="B12" t="str">
            <v>LE HASIF</v>
          </cell>
          <cell r="C12" t="str">
            <v>Kaelig</v>
          </cell>
          <cell r="D12" t="str">
            <v>M</v>
          </cell>
          <cell r="F12" t="str">
            <v>CRAZY WOOD VTT</v>
          </cell>
        </row>
        <row r="13">
          <cell r="A13">
            <v>80</v>
          </cell>
          <cell r="B13" t="str">
            <v>ALLIOUX</v>
          </cell>
          <cell r="C13" t="str">
            <v>Nathan</v>
          </cell>
          <cell r="D13" t="str">
            <v>M</v>
          </cell>
          <cell r="F13" t="str">
            <v>CRAZY WOOD VTT</v>
          </cell>
        </row>
        <row r="14">
          <cell r="A14">
            <v>307</v>
          </cell>
          <cell r="B14" t="str">
            <v>ROBINO</v>
          </cell>
          <cell r="C14" t="str">
            <v>Morgane</v>
          </cell>
          <cell r="D14" t="str">
            <v>F</v>
          </cell>
          <cell r="F14" t="str">
            <v>CRAZY WOOD VTT</v>
          </cell>
        </row>
        <row r="15">
          <cell r="A15">
            <v>308</v>
          </cell>
          <cell r="B15" t="str">
            <v>LE MOINE</v>
          </cell>
          <cell r="C15" t="str">
            <v>Lola</v>
          </cell>
          <cell r="D15" t="str">
            <v>F</v>
          </cell>
          <cell r="F15" t="str">
            <v>CRAZY WOOD VTT</v>
          </cell>
        </row>
        <row r="16">
          <cell r="A16">
            <v>309</v>
          </cell>
          <cell r="B16" t="str">
            <v>CHENIER</v>
          </cell>
          <cell r="C16" t="str">
            <v>Méline</v>
          </cell>
          <cell r="D16" t="str">
            <v>F</v>
          </cell>
          <cell r="F16" t="str">
            <v>CRAZY WOOD VTT</v>
          </cell>
        </row>
      </sheetData>
      <sheetData sheetId="4">
        <row r="5">
          <cell r="C5">
            <v>75</v>
          </cell>
          <cell r="AO5">
            <v>200</v>
          </cell>
        </row>
        <row r="6">
          <cell r="C6">
            <v>76</v>
          </cell>
          <cell r="AO6">
            <v>190</v>
          </cell>
        </row>
        <row r="7">
          <cell r="C7">
            <v>73</v>
          </cell>
          <cell r="AO7">
            <v>181</v>
          </cell>
        </row>
        <row r="8">
          <cell r="C8">
            <v>309</v>
          </cell>
          <cell r="AO8">
            <v>173</v>
          </cell>
        </row>
        <row r="9">
          <cell r="C9">
            <v>70</v>
          </cell>
          <cell r="AO9">
            <v>166</v>
          </cell>
        </row>
        <row r="10">
          <cell r="C10">
            <v>308</v>
          </cell>
          <cell r="AO10">
            <v>160</v>
          </cell>
        </row>
        <row r="11">
          <cell r="C11">
            <v>78</v>
          </cell>
          <cell r="AO11">
            <v>155</v>
          </cell>
        </row>
        <row r="12">
          <cell r="AO12">
            <v>150</v>
          </cell>
        </row>
        <row r="13">
          <cell r="AO13">
            <v>145</v>
          </cell>
        </row>
        <row r="14">
          <cell r="AO14">
            <v>140</v>
          </cell>
        </row>
        <row r="15">
          <cell r="AO15">
            <v>136</v>
          </cell>
        </row>
        <row r="16">
          <cell r="AO16">
            <v>132</v>
          </cell>
        </row>
        <row r="17">
          <cell r="AO17">
            <v>128</v>
          </cell>
        </row>
        <row r="18">
          <cell r="AO18">
            <v>124</v>
          </cell>
        </row>
        <row r="19">
          <cell r="AO19">
            <v>120</v>
          </cell>
        </row>
        <row r="20">
          <cell r="AO20">
            <v>116</v>
          </cell>
        </row>
        <row r="21">
          <cell r="AO21">
            <v>112</v>
          </cell>
        </row>
        <row r="22">
          <cell r="AO22">
            <v>108</v>
          </cell>
        </row>
        <row r="23">
          <cell r="AO23">
            <v>104</v>
          </cell>
        </row>
        <row r="24">
          <cell r="AO24">
            <v>100</v>
          </cell>
        </row>
        <row r="25">
          <cell r="AO25">
            <v>98</v>
          </cell>
        </row>
        <row r="26">
          <cell r="AO26">
            <v>96</v>
          </cell>
        </row>
        <row r="27">
          <cell r="AO27">
            <v>94</v>
          </cell>
        </row>
        <row r="28">
          <cell r="AO28">
            <v>92</v>
          </cell>
        </row>
        <row r="29">
          <cell r="AO29">
            <v>90</v>
          </cell>
        </row>
        <row r="30">
          <cell r="AO30">
            <v>88</v>
          </cell>
        </row>
        <row r="31">
          <cell r="AO31">
            <v>86</v>
          </cell>
        </row>
        <row r="32">
          <cell r="AO32">
            <v>84</v>
          </cell>
        </row>
        <row r="33">
          <cell r="AO33">
            <v>82</v>
          </cell>
        </row>
        <row r="34">
          <cell r="AO34">
            <v>80</v>
          </cell>
        </row>
        <row r="35">
          <cell r="AO35">
            <v>79</v>
          </cell>
        </row>
        <row r="36">
          <cell r="AO36">
            <v>78</v>
          </cell>
        </row>
        <row r="37">
          <cell r="AO37">
            <v>77</v>
          </cell>
        </row>
        <row r="38">
          <cell r="AO38">
            <v>76</v>
          </cell>
        </row>
        <row r="39">
          <cell r="AO39">
            <v>75</v>
          </cell>
        </row>
        <row r="40">
          <cell r="AO40">
            <v>74</v>
          </cell>
        </row>
        <row r="41">
          <cell r="AO41">
            <v>73</v>
          </cell>
        </row>
        <row r="42">
          <cell r="AO42">
            <v>72</v>
          </cell>
        </row>
        <row r="43">
          <cell r="AO43">
            <v>71</v>
          </cell>
        </row>
        <row r="44">
          <cell r="AO44">
            <v>70</v>
          </cell>
        </row>
        <row r="45">
          <cell r="AO45">
            <v>69</v>
          </cell>
        </row>
        <row r="46">
          <cell r="AO46">
            <v>68</v>
          </cell>
        </row>
        <row r="47">
          <cell r="AO47">
            <v>67</v>
          </cell>
        </row>
        <row r="48">
          <cell r="AO48">
            <v>66</v>
          </cell>
        </row>
        <row r="49">
          <cell r="AO49">
            <v>65</v>
          </cell>
        </row>
        <row r="50">
          <cell r="AO50">
            <v>64</v>
          </cell>
        </row>
        <row r="51">
          <cell r="AO51">
            <v>63</v>
          </cell>
        </row>
        <row r="52">
          <cell r="AO52">
            <v>62</v>
          </cell>
        </row>
        <row r="53">
          <cell r="AO53">
            <v>61</v>
          </cell>
        </row>
        <row r="54">
          <cell r="AO54">
            <v>60</v>
          </cell>
        </row>
      </sheetData>
      <sheetData sheetId="5">
        <row r="5">
          <cell r="C5">
            <v>73</v>
          </cell>
          <cell r="G5">
            <v>200</v>
          </cell>
        </row>
        <row r="6">
          <cell r="C6">
            <v>75</v>
          </cell>
          <cell r="G6">
            <v>190</v>
          </cell>
        </row>
        <row r="7">
          <cell r="C7">
            <v>308</v>
          </cell>
          <cell r="G7">
            <v>181</v>
          </cell>
        </row>
        <row r="8">
          <cell r="C8">
            <v>309</v>
          </cell>
          <cell r="G8">
            <v>173</v>
          </cell>
        </row>
        <row r="9">
          <cell r="C9">
            <v>50</v>
          </cell>
          <cell r="G9">
            <v>166</v>
          </cell>
        </row>
        <row r="10">
          <cell r="C10">
            <v>70</v>
          </cell>
          <cell r="G10">
            <v>160</v>
          </cell>
        </row>
        <row r="11">
          <cell r="C11">
            <v>307</v>
          </cell>
          <cell r="G11">
            <v>155</v>
          </cell>
        </row>
        <row r="12">
          <cell r="C12">
            <v>76</v>
          </cell>
          <cell r="G12">
            <v>150</v>
          </cell>
        </row>
        <row r="13">
          <cell r="C13">
            <v>77</v>
          </cell>
          <cell r="G13">
            <v>145</v>
          </cell>
        </row>
        <row r="14">
          <cell r="C14">
            <v>80</v>
          </cell>
          <cell r="G14">
            <v>140</v>
          </cell>
        </row>
        <row r="15">
          <cell r="C15">
            <v>51</v>
          </cell>
          <cell r="G15">
            <v>136</v>
          </cell>
        </row>
        <row r="16">
          <cell r="C16">
            <v>79</v>
          </cell>
          <cell r="G16">
            <v>132</v>
          </cell>
        </row>
        <row r="17">
          <cell r="C17">
            <v>78</v>
          </cell>
          <cell r="G17">
            <v>128</v>
          </cell>
        </row>
        <row r="18">
          <cell r="G18">
            <v>124</v>
          </cell>
        </row>
        <row r="19">
          <cell r="G19">
            <v>120</v>
          </cell>
        </row>
        <row r="20">
          <cell r="G20">
            <v>116</v>
          </cell>
        </row>
        <row r="21">
          <cell r="G21">
            <v>112</v>
          </cell>
        </row>
        <row r="22">
          <cell r="G22">
            <v>108</v>
          </cell>
        </row>
        <row r="23">
          <cell r="G23">
            <v>104</v>
          </cell>
        </row>
        <row r="24">
          <cell r="G24">
            <v>100</v>
          </cell>
        </row>
        <row r="25">
          <cell r="G25">
            <v>98</v>
          </cell>
        </row>
        <row r="26">
          <cell r="G26">
            <v>96</v>
          </cell>
        </row>
        <row r="27">
          <cell r="G27">
            <v>94</v>
          </cell>
        </row>
        <row r="28">
          <cell r="G28">
            <v>92</v>
          </cell>
        </row>
        <row r="29">
          <cell r="G29">
            <v>90</v>
          </cell>
        </row>
        <row r="30">
          <cell r="G30">
            <v>88</v>
          </cell>
        </row>
        <row r="31">
          <cell r="G31">
            <v>86</v>
          </cell>
        </row>
        <row r="32">
          <cell r="G32">
            <v>84</v>
          </cell>
        </row>
        <row r="33">
          <cell r="G33">
            <v>82</v>
          </cell>
        </row>
        <row r="34">
          <cell r="G34">
            <v>80</v>
          </cell>
        </row>
        <row r="35">
          <cell r="G35">
            <v>79</v>
          </cell>
        </row>
        <row r="36">
          <cell r="G36">
            <v>78</v>
          </cell>
        </row>
        <row r="37">
          <cell r="G37">
            <v>77</v>
          </cell>
        </row>
        <row r="38">
          <cell r="G38">
            <v>76</v>
          </cell>
        </row>
        <row r="39">
          <cell r="G39">
            <v>75</v>
          </cell>
        </row>
        <row r="40">
          <cell r="G40">
            <v>74</v>
          </cell>
        </row>
        <row r="41">
          <cell r="G41">
            <v>73</v>
          </cell>
        </row>
        <row r="42">
          <cell r="G42">
            <v>72</v>
          </cell>
        </row>
        <row r="43">
          <cell r="G43">
            <v>71</v>
          </cell>
        </row>
        <row r="44">
          <cell r="G44">
            <v>70</v>
          </cell>
        </row>
        <row r="45">
          <cell r="G45">
            <v>69</v>
          </cell>
        </row>
        <row r="46">
          <cell r="G46">
            <v>68</v>
          </cell>
        </row>
        <row r="47">
          <cell r="G47">
            <v>67</v>
          </cell>
        </row>
        <row r="48">
          <cell r="G48">
            <v>66</v>
          </cell>
        </row>
        <row r="49">
          <cell r="G49">
            <v>65</v>
          </cell>
        </row>
        <row r="50">
          <cell r="G50">
            <v>64</v>
          </cell>
        </row>
        <row r="51">
          <cell r="G51">
            <v>63</v>
          </cell>
        </row>
        <row r="52">
          <cell r="G52">
            <v>62</v>
          </cell>
        </row>
        <row r="53">
          <cell r="G53">
            <v>61</v>
          </cell>
        </row>
        <row r="54">
          <cell r="G54">
            <v>60</v>
          </cell>
        </row>
      </sheetData>
      <sheetData sheetId="6">
        <row r="5">
          <cell r="C5">
            <v>75</v>
          </cell>
          <cell r="J5">
            <v>200</v>
          </cell>
        </row>
        <row r="6">
          <cell r="C6">
            <v>73</v>
          </cell>
          <cell r="J6">
            <v>190</v>
          </cell>
        </row>
        <row r="7">
          <cell r="C7">
            <v>76</v>
          </cell>
          <cell r="J7">
            <v>181</v>
          </cell>
        </row>
        <row r="8">
          <cell r="C8">
            <v>308</v>
          </cell>
          <cell r="J8">
            <v>173</v>
          </cell>
        </row>
        <row r="9">
          <cell r="C9">
            <v>309</v>
          </cell>
          <cell r="J9">
            <v>166</v>
          </cell>
        </row>
        <row r="10">
          <cell r="C10">
            <v>51</v>
          </cell>
          <cell r="J10">
            <v>160</v>
          </cell>
        </row>
        <row r="11">
          <cell r="C11">
            <v>307</v>
          </cell>
          <cell r="J11">
            <v>155</v>
          </cell>
        </row>
        <row r="12">
          <cell r="C12">
            <v>50</v>
          </cell>
          <cell r="J12">
            <v>150</v>
          </cell>
        </row>
        <row r="13">
          <cell r="C13">
            <v>80</v>
          </cell>
          <cell r="J13">
            <v>145</v>
          </cell>
        </row>
        <row r="14">
          <cell r="C14">
            <v>77</v>
          </cell>
          <cell r="J14">
            <v>140</v>
          </cell>
        </row>
        <row r="15">
          <cell r="C15">
            <v>70</v>
          </cell>
          <cell r="J15">
            <v>136</v>
          </cell>
        </row>
        <row r="16">
          <cell r="C16">
            <v>79</v>
          </cell>
          <cell r="J16">
            <v>132</v>
          </cell>
        </row>
        <row r="17">
          <cell r="C17">
            <v>78</v>
          </cell>
          <cell r="J17">
            <v>128</v>
          </cell>
        </row>
        <row r="18">
          <cell r="J18">
            <v>124</v>
          </cell>
        </row>
        <row r="19">
          <cell r="J19">
            <v>120</v>
          </cell>
        </row>
        <row r="20">
          <cell r="J20">
            <v>116</v>
          </cell>
        </row>
        <row r="21">
          <cell r="J21">
            <v>112</v>
          </cell>
        </row>
        <row r="22">
          <cell r="J22">
            <v>108</v>
          </cell>
        </row>
        <row r="23">
          <cell r="J23">
            <v>104</v>
          </cell>
        </row>
        <row r="24">
          <cell r="J24">
            <v>100</v>
          </cell>
        </row>
        <row r="25">
          <cell r="J25">
            <v>98</v>
          </cell>
        </row>
        <row r="26">
          <cell r="J26">
            <v>96</v>
          </cell>
        </row>
        <row r="27">
          <cell r="J27">
            <v>94</v>
          </cell>
        </row>
        <row r="28">
          <cell r="J28">
            <v>92</v>
          </cell>
        </row>
        <row r="29">
          <cell r="J29">
            <v>90</v>
          </cell>
        </row>
        <row r="30">
          <cell r="J30">
            <v>88</v>
          </cell>
        </row>
        <row r="31">
          <cell r="J31">
            <v>86</v>
          </cell>
        </row>
        <row r="32">
          <cell r="J32">
            <v>84</v>
          </cell>
        </row>
        <row r="33">
          <cell r="J33">
            <v>82</v>
          </cell>
        </row>
        <row r="34">
          <cell r="J34">
            <v>80</v>
          </cell>
        </row>
        <row r="35">
          <cell r="J35">
            <v>79</v>
          </cell>
        </row>
        <row r="36">
          <cell r="J36">
            <v>78</v>
          </cell>
        </row>
        <row r="37">
          <cell r="J37">
            <v>77</v>
          </cell>
        </row>
        <row r="38">
          <cell r="J38">
            <v>76</v>
          </cell>
        </row>
        <row r="39">
          <cell r="J39">
            <v>75</v>
          </cell>
        </row>
        <row r="40">
          <cell r="J40">
            <v>74</v>
          </cell>
        </row>
        <row r="41">
          <cell r="J41">
            <v>73</v>
          </cell>
        </row>
        <row r="42">
          <cell r="J42">
            <v>72</v>
          </cell>
        </row>
        <row r="43">
          <cell r="J43">
            <v>71</v>
          </cell>
        </row>
        <row r="44">
          <cell r="J44">
            <v>70</v>
          </cell>
        </row>
        <row r="45">
          <cell r="J45">
            <v>69</v>
          </cell>
        </row>
        <row r="46">
          <cell r="J46">
            <v>68</v>
          </cell>
        </row>
        <row r="47">
          <cell r="J47">
            <v>67</v>
          </cell>
        </row>
        <row r="48">
          <cell r="J48">
            <v>66</v>
          </cell>
        </row>
        <row r="49">
          <cell r="J49">
            <v>65</v>
          </cell>
        </row>
        <row r="50">
          <cell r="J50">
            <v>64</v>
          </cell>
        </row>
        <row r="51">
          <cell r="J51">
            <v>63</v>
          </cell>
        </row>
        <row r="52">
          <cell r="J52">
            <v>62</v>
          </cell>
        </row>
        <row r="53">
          <cell r="J53">
            <v>61</v>
          </cell>
        </row>
        <row r="54">
          <cell r="J54">
            <v>60</v>
          </cell>
        </row>
      </sheetData>
      <sheetData sheetId="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Points"/>
      <sheetName val="Etat Résultats"/>
      <sheetName val="Pts"/>
      <sheetName val="Num benjamins"/>
      <sheetName val="Trial"/>
      <sheetName val="XC"/>
      <sheetName val="DH"/>
      <sheetName val="Général 56"/>
    </sheetNames>
    <sheetDataSet>
      <sheetData sheetId="0" refreshError="1"/>
      <sheetData sheetId="1" refreshError="1"/>
      <sheetData sheetId="2" refreshError="1"/>
      <sheetData sheetId="3">
        <row r="4">
          <cell r="A4">
            <v>3</v>
          </cell>
          <cell r="B4" t="str">
            <v>CAVENET</v>
          </cell>
          <cell r="C4" t="str">
            <v>Eliott</v>
          </cell>
          <cell r="D4" t="str">
            <v>M</v>
          </cell>
          <cell r="F4" t="str">
            <v>VC RUFFIACOIS</v>
          </cell>
        </row>
        <row r="5">
          <cell r="A5">
            <v>4</v>
          </cell>
          <cell r="B5" t="str">
            <v>CHENAIS</v>
          </cell>
          <cell r="C5" t="str">
            <v>Alexandre</v>
          </cell>
          <cell r="D5" t="str">
            <v>M</v>
          </cell>
          <cell r="F5" t="str">
            <v>VC RUFFIACOIS</v>
          </cell>
        </row>
        <row r="6">
          <cell r="A6">
            <v>5</v>
          </cell>
          <cell r="B6" t="str">
            <v>MAUGAND</v>
          </cell>
          <cell r="C6" t="str">
            <v>Alan</v>
          </cell>
          <cell r="D6" t="str">
            <v>M</v>
          </cell>
          <cell r="F6" t="str">
            <v>VC RUFFIACOIS</v>
          </cell>
        </row>
        <row r="7">
          <cell r="A7">
            <v>49</v>
          </cell>
          <cell r="B7" t="str">
            <v>COMMEUREUC</v>
          </cell>
          <cell r="C7" t="str">
            <v>Arthur</v>
          </cell>
          <cell r="D7" t="str">
            <v>M</v>
          </cell>
          <cell r="F7" t="str">
            <v>Team Bikers VTT</v>
          </cell>
        </row>
        <row r="8">
          <cell r="A8">
            <v>51</v>
          </cell>
          <cell r="B8" t="str">
            <v>HILLION</v>
          </cell>
          <cell r="C8" t="str">
            <v>Alban</v>
          </cell>
          <cell r="D8" t="str">
            <v>M</v>
          </cell>
          <cell r="F8" t="str">
            <v>Team Bikers VTT</v>
          </cell>
        </row>
        <row r="9">
          <cell r="A9">
            <v>54</v>
          </cell>
          <cell r="B9" t="str">
            <v>ANTOINE</v>
          </cell>
          <cell r="C9" t="str">
            <v>Thomas</v>
          </cell>
          <cell r="D9" t="str">
            <v>M</v>
          </cell>
          <cell r="E9">
            <v>39102</v>
          </cell>
          <cell r="F9" t="str">
            <v>VELO TAUPONT</v>
          </cell>
        </row>
        <row r="10">
          <cell r="A10">
            <v>55</v>
          </cell>
          <cell r="B10" t="str">
            <v>BOCQUENE</v>
          </cell>
          <cell r="C10" t="str">
            <v>Mewen</v>
          </cell>
          <cell r="D10" t="str">
            <v>M</v>
          </cell>
          <cell r="F10" t="str">
            <v>VELO TAUPONT</v>
          </cell>
        </row>
        <row r="11">
          <cell r="A11">
            <v>56</v>
          </cell>
          <cell r="B11" t="str">
            <v>BRIEND</v>
          </cell>
          <cell r="C11" t="str">
            <v>Alexiandre</v>
          </cell>
          <cell r="D11" t="str">
            <v>M</v>
          </cell>
          <cell r="F11" t="str">
            <v>VELO TAUPONT</v>
          </cell>
        </row>
        <row r="12">
          <cell r="A12">
            <v>58</v>
          </cell>
          <cell r="B12" t="str">
            <v>DESIGNE</v>
          </cell>
          <cell r="C12" t="str">
            <v>Guillaume</v>
          </cell>
          <cell r="D12" t="str">
            <v>M</v>
          </cell>
          <cell r="E12">
            <v>39129</v>
          </cell>
          <cell r="F12" t="str">
            <v>VELO TAUPONT</v>
          </cell>
        </row>
        <row r="13">
          <cell r="A13">
            <v>59</v>
          </cell>
          <cell r="B13" t="str">
            <v>GANDIN</v>
          </cell>
          <cell r="C13" t="str">
            <v>Dylan</v>
          </cell>
          <cell r="D13" t="str">
            <v>M</v>
          </cell>
          <cell r="F13" t="str">
            <v>VELO TAUPONT</v>
          </cell>
        </row>
        <row r="14">
          <cell r="A14">
            <v>60</v>
          </cell>
          <cell r="B14" t="str">
            <v>GICQUEL</v>
          </cell>
          <cell r="C14" t="str">
            <v>Gabin</v>
          </cell>
          <cell r="D14" t="str">
            <v>M</v>
          </cell>
          <cell r="E14">
            <v>39262</v>
          </cell>
          <cell r="F14" t="str">
            <v>VELO TAUPONT</v>
          </cell>
        </row>
        <row r="15">
          <cell r="A15">
            <v>61</v>
          </cell>
          <cell r="B15" t="str">
            <v>GUILLOUX</v>
          </cell>
          <cell r="C15" t="str">
            <v>Alexis</v>
          </cell>
          <cell r="D15" t="str">
            <v>M</v>
          </cell>
          <cell r="E15">
            <v>39101</v>
          </cell>
          <cell r="F15" t="str">
            <v>VELO TAUPONT</v>
          </cell>
        </row>
        <row r="16">
          <cell r="A16">
            <v>62</v>
          </cell>
          <cell r="B16" t="str">
            <v>GUILLOUX</v>
          </cell>
          <cell r="C16" t="str">
            <v>Mathis</v>
          </cell>
          <cell r="D16" t="str">
            <v>M</v>
          </cell>
          <cell r="E16">
            <v>39101</v>
          </cell>
          <cell r="F16" t="str">
            <v>VELO TAUPONT</v>
          </cell>
        </row>
        <row r="17">
          <cell r="A17">
            <v>64</v>
          </cell>
          <cell r="B17" t="str">
            <v>LE FOULGOC</v>
          </cell>
          <cell r="C17" t="str">
            <v>Kylian</v>
          </cell>
          <cell r="D17" t="str">
            <v>M</v>
          </cell>
          <cell r="F17" t="str">
            <v>VELO TAUPONT</v>
          </cell>
        </row>
        <row r="18">
          <cell r="A18">
            <v>65</v>
          </cell>
          <cell r="B18" t="str">
            <v>MASSON</v>
          </cell>
          <cell r="C18" t="str">
            <v>Riwan</v>
          </cell>
          <cell r="D18" t="str">
            <v>M</v>
          </cell>
          <cell r="F18" t="str">
            <v>VELO TAUPONT</v>
          </cell>
        </row>
        <row r="19">
          <cell r="A19">
            <v>66</v>
          </cell>
          <cell r="B19" t="str">
            <v>PATIER</v>
          </cell>
          <cell r="C19" t="str">
            <v>Soren</v>
          </cell>
          <cell r="D19" t="str">
            <v>M</v>
          </cell>
          <cell r="F19" t="str">
            <v>VELO TAUPONT</v>
          </cell>
        </row>
        <row r="20">
          <cell r="A20">
            <v>68</v>
          </cell>
          <cell r="B20" t="str">
            <v>RICHARD</v>
          </cell>
          <cell r="C20" t="str">
            <v>Yzen</v>
          </cell>
          <cell r="D20" t="str">
            <v>M</v>
          </cell>
          <cell r="E20">
            <v>39162</v>
          </cell>
          <cell r="F20" t="str">
            <v>VELO TAUPONT</v>
          </cell>
        </row>
        <row r="21">
          <cell r="A21">
            <v>101</v>
          </cell>
          <cell r="B21" t="str">
            <v xml:space="preserve">SOUFIANE </v>
          </cell>
          <cell r="C21" t="str">
            <v>Walid</v>
          </cell>
          <cell r="D21" t="str">
            <v>M</v>
          </cell>
          <cell r="F21" t="str">
            <v>VELO TAUPONT</v>
          </cell>
        </row>
        <row r="22">
          <cell r="A22">
            <v>129</v>
          </cell>
          <cell r="B22" t="str">
            <v>DAVID</v>
          </cell>
          <cell r="C22" t="str">
            <v>Estheban</v>
          </cell>
          <cell r="D22" t="str">
            <v>M</v>
          </cell>
          <cell r="F22" t="str">
            <v>AUNAY VTT SLPB</v>
          </cell>
        </row>
      </sheetData>
      <sheetData sheetId="4">
        <row r="5">
          <cell r="C5">
            <v>54</v>
          </cell>
          <cell r="AO5">
            <v>200</v>
          </cell>
        </row>
        <row r="6">
          <cell r="C6">
            <v>51</v>
          </cell>
          <cell r="AO6">
            <v>190</v>
          </cell>
        </row>
        <row r="7">
          <cell r="C7">
            <v>58</v>
          </cell>
          <cell r="AO7">
            <v>181</v>
          </cell>
        </row>
        <row r="8">
          <cell r="C8">
            <v>68</v>
          </cell>
          <cell r="AO8">
            <v>173</v>
          </cell>
        </row>
        <row r="9">
          <cell r="C9">
            <v>61</v>
          </cell>
          <cell r="AO9">
            <v>166</v>
          </cell>
        </row>
        <row r="10">
          <cell r="C10">
            <v>49</v>
          </cell>
          <cell r="AO10">
            <v>160</v>
          </cell>
        </row>
        <row r="11">
          <cell r="C11">
            <v>55</v>
          </cell>
          <cell r="AO11">
            <v>155</v>
          </cell>
        </row>
        <row r="12">
          <cell r="C12">
            <v>59</v>
          </cell>
          <cell r="AO12">
            <v>150</v>
          </cell>
        </row>
        <row r="13">
          <cell r="C13">
            <v>64</v>
          </cell>
          <cell r="AO13">
            <v>145</v>
          </cell>
        </row>
        <row r="14">
          <cell r="C14">
            <v>60</v>
          </cell>
          <cell r="AO14">
            <v>140</v>
          </cell>
        </row>
        <row r="15">
          <cell r="C15">
            <v>66</v>
          </cell>
          <cell r="AO15">
            <v>136</v>
          </cell>
        </row>
        <row r="16">
          <cell r="C16">
            <v>56</v>
          </cell>
          <cell r="AO16">
            <v>132</v>
          </cell>
        </row>
        <row r="17">
          <cell r="C17">
            <v>62</v>
          </cell>
          <cell r="AO17">
            <v>128</v>
          </cell>
        </row>
        <row r="18">
          <cell r="C18">
            <v>65</v>
          </cell>
          <cell r="AO18">
            <v>124</v>
          </cell>
        </row>
        <row r="19">
          <cell r="C19">
            <v>101</v>
          </cell>
          <cell r="AO19">
            <v>120</v>
          </cell>
        </row>
        <row r="20">
          <cell r="AO20">
            <v>116</v>
          </cell>
        </row>
        <row r="21">
          <cell r="AO21">
            <v>112</v>
          </cell>
        </row>
        <row r="22">
          <cell r="AO22">
            <v>108</v>
          </cell>
        </row>
        <row r="23">
          <cell r="AO23">
            <v>104</v>
          </cell>
        </row>
        <row r="24">
          <cell r="AO24">
            <v>100</v>
          </cell>
        </row>
        <row r="25">
          <cell r="AO25">
            <v>98</v>
          </cell>
        </row>
        <row r="26">
          <cell r="AO26">
            <v>96</v>
          </cell>
        </row>
        <row r="27">
          <cell r="AO27">
            <v>94</v>
          </cell>
        </row>
        <row r="28">
          <cell r="AO28">
            <v>92</v>
          </cell>
        </row>
        <row r="29">
          <cell r="AO29">
            <v>90</v>
          </cell>
        </row>
        <row r="30">
          <cell r="AO30">
            <v>88</v>
          </cell>
        </row>
        <row r="31">
          <cell r="AO31">
            <v>86</v>
          </cell>
        </row>
        <row r="32">
          <cell r="AO32">
            <v>84</v>
          </cell>
        </row>
        <row r="33">
          <cell r="AO33">
            <v>82</v>
          </cell>
        </row>
        <row r="34">
          <cell r="AO34">
            <v>80</v>
          </cell>
        </row>
        <row r="35">
          <cell r="AO35">
            <v>79</v>
          </cell>
        </row>
        <row r="36">
          <cell r="AO36">
            <v>78</v>
          </cell>
        </row>
        <row r="37">
          <cell r="AO37">
            <v>77</v>
          </cell>
        </row>
        <row r="38">
          <cell r="AO38">
            <v>76</v>
          </cell>
        </row>
        <row r="39">
          <cell r="AO39">
            <v>75</v>
          </cell>
        </row>
        <row r="40">
          <cell r="AO40">
            <v>74</v>
          </cell>
        </row>
        <row r="41">
          <cell r="AO41">
            <v>73</v>
          </cell>
        </row>
        <row r="42">
          <cell r="AO42">
            <v>72</v>
          </cell>
        </row>
        <row r="43">
          <cell r="AO43">
            <v>71</v>
          </cell>
        </row>
        <row r="44">
          <cell r="AO44">
            <v>70</v>
          </cell>
        </row>
        <row r="45">
          <cell r="AO45">
            <v>69</v>
          </cell>
        </row>
        <row r="46">
          <cell r="AO46">
            <v>68</v>
          </cell>
        </row>
        <row r="47">
          <cell r="AO47">
            <v>67</v>
          </cell>
        </row>
        <row r="48">
          <cell r="AO48">
            <v>66</v>
          </cell>
        </row>
        <row r="49">
          <cell r="AO49">
            <v>65</v>
          </cell>
        </row>
        <row r="50">
          <cell r="AO50">
            <v>64</v>
          </cell>
        </row>
        <row r="51">
          <cell r="AO51">
            <v>63</v>
          </cell>
        </row>
        <row r="52">
          <cell r="AO52">
            <v>62</v>
          </cell>
        </row>
        <row r="53">
          <cell r="AO53">
            <v>61</v>
          </cell>
        </row>
        <row r="54">
          <cell r="AO54">
            <v>60</v>
          </cell>
        </row>
      </sheetData>
      <sheetData sheetId="5">
        <row r="5">
          <cell r="C5">
            <v>54</v>
          </cell>
          <cell r="G5">
            <v>200</v>
          </cell>
        </row>
        <row r="6">
          <cell r="C6">
            <v>129</v>
          </cell>
          <cell r="G6">
            <v>190</v>
          </cell>
        </row>
        <row r="7">
          <cell r="C7">
            <v>60</v>
          </cell>
          <cell r="G7">
            <v>181</v>
          </cell>
        </row>
        <row r="8">
          <cell r="C8">
            <v>49</v>
          </cell>
          <cell r="G8">
            <v>173</v>
          </cell>
        </row>
        <row r="9">
          <cell r="C9">
            <v>64</v>
          </cell>
          <cell r="G9">
            <v>166</v>
          </cell>
        </row>
        <row r="10">
          <cell r="C10">
            <v>56</v>
          </cell>
          <cell r="G10">
            <v>160</v>
          </cell>
        </row>
        <row r="11">
          <cell r="C11">
            <v>58</v>
          </cell>
          <cell r="G11">
            <v>155</v>
          </cell>
        </row>
        <row r="12">
          <cell r="C12">
            <v>68</v>
          </cell>
          <cell r="G12">
            <v>150</v>
          </cell>
        </row>
        <row r="13">
          <cell r="C13">
            <v>55</v>
          </cell>
          <cell r="G13">
            <v>145</v>
          </cell>
        </row>
        <row r="14">
          <cell r="C14">
            <v>4</v>
          </cell>
          <cell r="G14">
            <v>140</v>
          </cell>
        </row>
        <row r="15">
          <cell r="C15">
            <v>5</v>
          </cell>
          <cell r="G15">
            <v>136</v>
          </cell>
        </row>
        <row r="16">
          <cell r="C16">
            <v>65</v>
          </cell>
          <cell r="G16">
            <v>132</v>
          </cell>
        </row>
        <row r="17">
          <cell r="C17">
            <v>51</v>
          </cell>
          <cell r="G17">
            <v>128</v>
          </cell>
        </row>
        <row r="18">
          <cell r="G18">
            <v>124</v>
          </cell>
        </row>
        <row r="19">
          <cell r="G19">
            <v>120</v>
          </cell>
        </row>
        <row r="20">
          <cell r="G20">
            <v>116</v>
          </cell>
        </row>
        <row r="21">
          <cell r="G21">
            <v>112</v>
          </cell>
        </row>
        <row r="22">
          <cell r="G22">
            <v>108</v>
          </cell>
        </row>
        <row r="23">
          <cell r="G23">
            <v>104</v>
          </cell>
        </row>
        <row r="24">
          <cell r="G24">
            <v>100</v>
          </cell>
        </row>
        <row r="25">
          <cell r="G25">
            <v>98</v>
          </cell>
        </row>
        <row r="26">
          <cell r="G26">
            <v>96</v>
          </cell>
        </row>
        <row r="27">
          <cell r="G27">
            <v>94</v>
          </cell>
        </row>
        <row r="28">
          <cell r="G28">
            <v>92</v>
          </cell>
        </row>
        <row r="29">
          <cell r="G29">
            <v>90</v>
          </cell>
        </row>
        <row r="30">
          <cell r="G30">
            <v>88</v>
          </cell>
        </row>
        <row r="31">
          <cell r="G31">
            <v>86</v>
          </cell>
        </row>
        <row r="32">
          <cell r="G32">
            <v>84</v>
          </cell>
        </row>
        <row r="33">
          <cell r="G33">
            <v>82</v>
          </cell>
        </row>
        <row r="34">
          <cell r="G34">
            <v>80</v>
          </cell>
        </row>
        <row r="35">
          <cell r="G35">
            <v>79</v>
          </cell>
        </row>
        <row r="36">
          <cell r="G36">
            <v>78</v>
          </cell>
        </row>
        <row r="37">
          <cell r="G37">
            <v>77</v>
          </cell>
        </row>
        <row r="38">
          <cell r="G38">
            <v>76</v>
          </cell>
        </row>
        <row r="39">
          <cell r="G39">
            <v>75</v>
          </cell>
        </row>
        <row r="40">
          <cell r="G40">
            <v>74</v>
          </cell>
        </row>
        <row r="41">
          <cell r="G41">
            <v>73</v>
          </cell>
        </row>
        <row r="42">
          <cell r="G42">
            <v>72</v>
          </cell>
        </row>
        <row r="43">
          <cell r="G43">
            <v>71</v>
          </cell>
        </row>
        <row r="44">
          <cell r="G44">
            <v>70</v>
          </cell>
        </row>
        <row r="45">
          <cell r="G45">
            <v>69</v>
          </cell>
        </row>
        <row r="46">
          <cell r="G46">
            <v>68</v>
          </cell>
        </row>
        <row r="47">
          <cell r="G47">
            <v>67</v>
          </cell>
        </row>
        <row r="48">
          <cell r="G48">
            <v>66</v>
          </cell>
        </row>
        <row r="49">
          <cell r="G49">
            <v>65</v>
          </cell>
        </row>
        <row r="50">
          <cell r="G50">
            <v>64</v>
          </cell>
        </row>
        <row r="51">
          <cell r="G51">
            <v>63</v>
          </cell>
        </row>
        <row r="52">
          <cell r="G52">
            <v>62</v>
          </cell>
        </row>
        <row r="53">
          <cell r="G53">
            <v>61</v>
          </cell>
        </row>
        <row r="54">
          <cell r="G54">
            <v>60</v>
          </cell>
        </row>
      </sheetData>
      <sheetData sheetId="6">
        <row r="5">
          <cell r="C5">
            <v>54</v>
          </cell>
          <cell r="J5">
            <v>200</v>
          </cell>
        </row>
        <row r="6">
          <cell r="C6">
            <v>58</v>
          </cell>
          <cell r="J6">
            <v>190</v>
          </cell>
        </row>
        <row r="7">
          <cell r="C7">
            <v>129</v>
          </cell>
          <cell r="J7">
            <v>181</v>
          </cell>
        </row>
        <row r="8">
          <cell r="C8">
            <v>68</v>
          </cell>
          <cell r="J8">
            <v>173</v>
          </cell>
        </row>
        <row r="9">
          <cell r="C9">
            <v>60</v>
          </cell>
          <cell r="J9">
            <v>166</v>
          </cell>
        </row>
        <row r="10">
          <cell r="C10">
            <v>51</v>
          </cell>
          <cell r="J10">
            <v>160</v>
          </cell>
        </row>
        <row r="11">
          <cell r="C11">
            <v>49</v>
          </cell>
          <cell r="J11">
            <v>155</v>
          </cell>
        </row>
        <row r="12">
          <cell r="C12">
            <v>64</v>
          </cell>
          <cell r="J12">
            <v>150</v>
          </cell>
        </row>
        <row r="13">
          <cell r="C13">
            <v>56</v>
          </cell>
          <cell r="J13">
            <v>145</v>
          </cell>
        </row>
        <row r="14">
          <cell r="C14">
            <v>55</v>
          </cell>
          <cell r="J14">
            <v>140</v>
          </cell>
        </row>
        <row r="15">
          <cell r="C15">
            <v>4</v>
          </cell>
          <cell r="J15">
            <v>136</v>
          </cell>
        </row>
        <row r="16">
          <cell r="C16">
            <v>5</v>
          </cell>
          <cell r="J16">
            <v>132</v>
          </cell>
        </row>
        <row r="17">
          <cell r="C17">
            <v>65</v>
          </cell>
          <cell r="J17">
            <v>128</v>
          </cell>
        </row>
        <row r="18">
          <cell r="J18">
            <v>124</v>
          </cell>
        </row>
        <row r="19">
          <cell r="J19">
            <v>120</v>
          </cell>
        </row>
        <row r="20">
          <cell r="J20">
            <v>116</v>
          </cell>
        </row>
        <row r="21">
          <cell r="J21">
            <v>112</v>
          </cell>
        </row>
        <row r="22">
          <cell r="J22">
            <v>108</v>
          </cell>
        </row>
        <row r="23">
          <cell r="J23">
            <v>104</v>
          </cell>
        </row>
        <row r="24">
          <cell r="J24">
            <v>100</v>
          </cell>
        </row>
        <row r="25">
          <cell r="J25">
            <v>98</v>
          </cell>
        </row>
        <row r="26">
          <cell r="J26">
            <v>96</v>
          </cell>
        </row>
        <row r="27">
          <cell r="J27">
            <v>94</v>
          </cell>
        </row>
        <row r="28">
          <cell r="J28">
            <v>92</v>
          </cell>
        </row>
        <row r="29">
          <cell r="J29">
            <v>90</v>
          </cell>
        </row>
        <row r="30">
          <cell r="J30">
            <v>88</v>
          </cell>
        </row>
        <row r="31">
          <cell r="J31">
            <v>86</v>
          </cell>
        </row>
        <row r="32">
          <cell r="J32">
            <v>84</v>
          </cell>
        </row>
        <row r="33">
          <cell r="J33">
            <v>82</v>
          </cell>
        </row>
        <row r="34">
          <cell r="J34">
            <v>80</v>
          </cell>
        </row>
        <row r="35">
          <cell r="J35">
            <v>79</v>
          </cell>
        </row>
        <row r="36">
          <cell r="J36">
            <v>78</v>
          </cell>
        </row>
        <row r="37">
          <cell r="J37">
            <v>77</v>
          </cell>
        </row>
        <row r="38">
          <cell r="J38">
            <v>76</v>
          </cell>
        </row>
        <row r="39">
          <cell r="J39">
            <v>75</v>
          </cell>
        </row>
        <row r="40">
          <cell r="J40">
            <v>74</v>
          </cell>
        </row>
        <row r="41">
          <cell r="J41">
            <v>73</v>
          </cell>
        </row>
        <row r="42">
          <cell r="J42">
            <v>72</v>
          </cell>
        </row>
        <row r="43">
          <cell r="J43">
            <v>71</v>
          </cell>
        </row>
        <row r="44">
          <cell r="J44">
            <v>70</v>
          </cell>
        </row>
        <row r="45">
          <cell r="J45">
            <v>69</v>
          </cell>
        </row>
        <row r="46">
          <cell r="J46">
            <v>68</v>
          </cell>
        </row>
        <row r="47">
          <cell r="J47">
            <v>67</v>
          </cell>
        </row>
        <row r="48">
          <cell r="J48">
            <v>66</v>
          </cell>
        </row>
        <row r="49">
          <cell r="J49">
            <v>65</v>
          </cell>
        </row>
        <row r="50">
          <cell r="J50">
            <v>64</v>
          </cell>
        </row>
        <row r="51">
          <cell r="J51">
            <v>63</v>
          </cell>
        </row>
        <row r="52">
          <cell r="J52">
            <v>62</v>
          </cell>
        </row>
        <row r="53">
          <cell r="J53">
            <v>61</v>
          </cell>
        </row>
        <row r="54">
          <cell r="J54">
            <v>60</v>
          </cell>
        </row>
      </sheetData>
      <sheetData sheetId="7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oints"/>
      <sheetName val="Etat Résultats"/>
      <sheetName val="Pts"/>
      <sheetName val="Num minimes"/>
      <sheetName val="Trial"/>
      <sheetName val="XC"/>
      <sheetName val="DH"/>
      <sheetName val="Général 56"/>
    </sheetNames>
    <sheetDataSet>
      <sheetData sheetId="0"/>
      <sheetData sheetId="1"/>
      <sheetData sheetId="2"/>
      <sheetData sheetId="3">
        <row r="4">
          <cell r="A4">
            <v>8</v>
          </cell>
          <cell r="B4" t="str">
            <v>AUDUC</v>
          </cell>
          <cell r="C4" t="str">
            <v>Thomas</v>
          </cell>
          <cell r="D4" t="str">
            <v>M</v>
          </cell>
          <cell r="F4" t="str">
            <v>CC LIFFRE</v>
          </cell>
        </row>
        <row r="5">
          <cell r="A5">
            <v>10</v>
          </cell>
          <cell r="B5" t="str">
            <v>CAILLE</v>
          </cell>
          <cell r="C5" t="str">
            <v>Arthur</v>
          </cell>
          <cell r="D5" t="str">
            <v>M</v>
          </cell>
          <cell r="F5" t="str">
            <v>VC RUFFIACOIS</v>
          </cell>
        </row>
        <row r="6">
          <cell r="A6">
            <v>11</v>
          </cell>
          <cell r="B6" t="str">
            <v>CHEVALIER</v>
          </cell>
          <cell r="C6" t="str">
            <v>Dewi</v>
          </cell>
          <cell r="D6" t="str">
            <v>M</v>
          </cell>
          <cell r="F6" t="str">
            <v>VC RUFFIACOIS</v>
          </cell>
        </row>
        <row r="7">
          <cell r="A7">
            <v>61</v>
          </cell>
          <cell r="B7" t="str">
            <v>ALIX</v>
          </cell>
          <cell r="C7" t="str">
            <v>Gwenvaël</v>
          </cell>
          <cell r="D7" t="str">
            <v>M</v>
          </cell>
          <cell r="F7" t="str">
            <v>VELO TAUPONT</v>
          </cell>
        </row>
        <row r="8">
          <cell r="A8">
            <v>62</v>
          </cell>
          <cell r="B8" t="str">
            <v>BIGORGNE</v>
          </cell>
          <cell r="C8" t="str">
            <v>Lilian</v>
          </cell>
          <cell r="D8" t="str">
            <v>M</v>
          </cell>
          <cell r="E8">
            <v>38628</v>
          </cell>
          <cell r="F8" t="str">
            <v>VELO TAUPONT</v>
          </cell>
        </row>
        <row r="9">
          <cell r="A9">
            <v>63</v>
          </cell>
          <cell r="B9" t="str">
            <v>BRULE</v>
          </cell>
          <cell r="C9" t="str">
            <v>Noah</v>
          </cell>
          <cell r="D9" t="str">
            <v>M</v>
          </cell>
          <cell r="F9" t="str">
            <v>VELO TAUPONT</v>
          </cell>
        </row>
        <row r="10">
          <cell r="A10">
            <v>64</v>
          </cell>
          <cell r="B10" t="str">
            <v>CHEREL</v>
          </cell>
          <cell r="C10" t="str">
            <v>Jules</v>
          </cell>
          <cell r="D10" t="str">
            <v>M</v>
          </cell>
          <cell r="F10" t="str">
            <v>VELO TAUPONT</v>
          </cell>
        </row>
        <row r="11">
          <cell r="A11">
            <v>65</v>
          </cell>
          <cell r="B11" t="str">
            <v>MARIVINT</v>
          </cell>
          <cell r="C11" t="str">
            <v>Hugo</v>
          </cell>
          <cell r="D11" t="str">
            <v>M</v>
          </cell>
          <cell r="F11" t="str">
            <v>VELO TAUPONT</v>
          </cell>
        </row>
        <row r="12">
          <cell r="A12">
            <v>66</v>
          </cell>
          <cell r="B12" t="str">
            <v>RICHARD</v>
          </cell>
          <cell r="C12" t="str">
            <v>Iban</v>
          </cell>
          <cell r="D12" t="str">
            <v>M</v>
          </cell>
          <cell r="E12">
            <v>38474</v>
          </cell>
          <cell r="F12" t="str">
            <v>VELO TAUPONT</v>
          </cell>
        </row>
        <row r="13">
          <cell r="A13">
            <v>67</v>
          </cell>
          <cell r="B13" t="str">
            <v>TOUZE</v>
          </cell>
          <cell r="C13" t="str">
            <v>Ewen</v>
          </cell>
          <cell r="D13" t="str">
            <v>M</v>
          </cell>
          <cell r="E13">
            <v>38486</v>
          </cell>
          <cell r="F13" t="str">
            <v>VELO TAUPONT</v>
          </cell>
        </row>
        <row r="14">
          <cell r="A14">
            <v>133</v>
          </cell>
          <cell r="B14" t="str">
            <v>DE MINIAC</v>
          </cell>
          <cell r="C14" t="str">
            <v>Nominoé</v>
          </cell>
          <cell r="D14" t="str">
            <v>M</v>
          </cell>
          <cell r="F14" t="str">
            <v xml:space="preserve">THEIX BMX </v>
          </cell>
        </row>
        <row r="15">
          <cell r="A15">
            <v>401</v>
          </cell>
          <cell r="B15" t="str">
            <v>SOUFIANE</v>
          </cell>
          <cell r="C15" t="str">
            <v>Charaf</v>
          </cell>
          <cell r="D15" t="str">
            <v>M</v>
          </cell>
          <cell r="F15" t="str">
            <v>VELO TAUPONT</v>
          </cell>
        </row>
      </sheetData>
      <sheetData sheetId="4">
        <row r="5">
          <cell r="C5">
            <v>66</v>
          </cell>
          <cell r="AO5">
            <v>200</v>
          </cell>
        </row>
        <row r="6">
          <cell r="C6">
            <v>64</v>
          </cell>
          <cell r="AO6">
            <v>190</v>
          </cell>
        </row>
        <row r="7">
          <cell r="C7">
            <v>62</v>
          </cell>
          <cell r="AO7">
            <v>181</v>
          </cell>
        </row>
        <row r="8">
          <cell r="C8">
            <v>67</v>
          </cell>
          <cell r="AO8">
            <v>173</v>
          </cell>
        </row>
        <row r="9">
          <cell r="C9">
            <v>133</v>
          </cell>
          <cell r="AO9">
            <v>166</v>
          </cell>
        </row>
        <row r="10">
          <cell r="C10">
            <v>61</v>
          </cell>
          <cell r="AO10">
            <v>160</v>
          </cell>
        </row>
        <row r="11">
          <cell r="C11">
            <v>401</v>
          </cell>
          <cell r="AO11">
            <v>155</v>
          </cell>
        </row>
        <row r="12">
          <cell r="C12">
            <v>63</v>
          </cell>
          <cell r="AO12">
            <v>150</v>
          </cell>
        </row>
        <row r="13">
          <cell r="AO13">
            <v>145</v>
          </cell>
        </row>
        <row r="14">
          <cell r="AO14">
            <v>140</v>
          </cell>
        </row>
        <row r="15">
          <cell r="AO15">
            <v>136</v>
          </cell>
        </row>
        <row r="16">
          <cell r="AO16">
            <v>132</v>
          </cell>
        </row>
        <row r="17">
          <cell r="AO17">
            <v>128</v>
          </cell>
        </row>
        <row r="18">
          <cell r="AO18">
            <v>124</v>
          </cell>
        </row>
        <row r="19">
          <cell r="AO19">
            <v>120</v>
          </cell>
        </row>
        <row r="20">
          <cell r="AO20">
            <v>116</v>
          </cell>
        </row>
        <row r="21">
          <cell r="AO21">
            <v>112</v>
          </cell>
        </row>
        <row r="22">
          <cell r="AO22">
            <v>108</v>
          </cell>
        </row>
        <row r="23">
          <cell r="AO23">
            <v>104</v>
          </cell>
        </row>
        <row r="24">
          <cell r="AO24">
            <v>100</v>
          </cell>
        </row>
        <row r="25">
          <cell r="AO25">
            <v>98</v>
          </cell>
        </row>
        <row r="26">
          <cell r="AO26">
            <v>96</v>
          </cell>
        </row>
        <row r="27">
          <cell r="AO27">
            <v>94</v>
          </cell>
        </row>
        <row r="28">
          <cell r="AO28">
            <v>92</v>
          </cell>
        </row>
        <row r="29">
          <cell r="AO29">
            <v>90</v>
          </cell>
        </row>
        <row r="30">
          <cell r="AO30">
            <v>88</v>
          </cell>
        </row>
        <row r="31">
          <cell r="AO31">
            <v>86</v>
          </cell>
        </row>
        <row r="32">
          <cell r="AO32">
            <v>84</v>
          </cell>
        </row>
        <row r="33">
          <cell r="AO33">
            <v>82</v>
          </cell>
        </row>
        <row r="34">
          <cell r="AO34">
            <v>80</v>
          </cell>
        </row>
        <row r="35">
          <cell r="AO35">
            <v>79</v>
          </cell>
        </row>
        <row r="36">
          <cell r="AO36">
            <v>78</v>
          </cell>
        </row>
        <row r="37">
          <cell r="AO37">
            <v>77</v>
          </cell>
        </row>
        <row r="38">
          <cell r="AO38">
            <v>76</v>
          </cell>
        </row>
        <row r="39">
          <cell r="AO39">
            <v>75</v>
          </cell>
        </row>
        <row r="40">
          <cell r="AO40">
            <v>74</v>
          </cell>
        </row>
        <row r="41">
          <cell r="AO41">
            <v>73</v>
          </cell>
        </row>
        <row r="42">
          <cell r="AO42">
            <v>72</v>
          </cell>
        </row>
        <row r="43">
          <cell r="AO43">
            <v>71</v>
          </cell>
        </row>
        <row r="44">
          <cell r="AO44">
            <v>70</v>
          </cell>
        </row>
        <row r="45">
          <cell r="AO45">
            <v>69</v>
          </cell>
        </row>
        <row r="46">
          <cell r="AO46">
            <v>68</v>
          </cell>
        </row>
        <row r="47">
          <cell r="AO47">
            <v>67</v>
          </cell>
        </row>
        <row r="48">
          <cell r="AO48">
            <v>66</v>
          </cell>
        </row>
        <row r="49">
          <cell r="AO49">
            <v>65</v>
          </cell>
        </row>
        <row r="50">
          <cell r="AO50">
            <v>64</v>
          </cell>
        </row>
        <row r="51">
          <cell r="AO51">
            <v>63</v>
          </cell>
        </row>
        <row r="52">
          <cell r="AO52">
            <v>62</v>
          </cell>
        </row>
        <row r="53">
          <cell r="AO53">
            <v>61</v>
          </cell>
        </row>
        <row r="54">
          <cell r="AO54">
            <v>60</v>
          </cell>
        </row>
      </sheetData>
      <sheetData sheetId="5">
        <row r="5">
          <cell r="C5">
            <v>62</v>
          </cell>
          <cell r="G5">
            <v>200</v>
          </cell>
        </row>
        <row r="6">
          <cell r="C6">
            <v>67</v>
          </cell>
          <cell r="G6">
            <v>190</v>
          </cell>
        </row>
        <row r="7">
          <cell r="C7">
            <v>66</v>
          </cell>
          <cell r="G7">
            <v>181</v>
          </cell>
        </row>
        <row r="8">
          <cell r="C8">
            <v>64</v>
          </cell>
          <cell r="G8">
            <v>173</v>
          </cell>
        </row>
        <row r="9">
          <cell r="C9">
            <v>65</v>
          </cell>
          <cell r="G9">
            <v>166</v>
          </cell>
        </row>
        <row r="10">
          <cell r="C10">
            <v>8</v>
          </cell>
          <cell r="G10">
            <v>160</v>
          </cell>
        </row>
        <row r="11">
          <cell r="C11">
            <v>11</v>
          </cell>
          <cell r="G11">
            <v>155</v>
          </cell>
        </row>
        <row r="12">
          <cell r="C12">
            <v>61</v>
          </cell>
          <cell r="G12">
            <v>150</v>
          </cell>
        </row>
        <row r="13">
          <cell r="C13">
            <v>10</v>
          </cell>
          <cell r="G13">
            <v>145</v>
          </cell>
        </row>
        <row r="14">
          <cell r="G14">
            <v>140</v>
          </cell>
        </row>
        <row r="15">
          <cell r="G15">
            <v>136</v>
          </cell>
        </row>
        <row r="16">
          <cell r="G16">
            <v>132</v>
          </cell>
        </row>
        <row r="17">
          <cell r="G17">
            <v>128</v>
          </cell>
        </row>
        <row r="18">
          <cell r="G18">
            <v>124</v>
          </cell>
        </row>
        <row r="19">
          <cell r="G19">
            <v>120</v>
          </cell>
        </row>
        <row r="20">
          <cell r="G20">
            <v>116</v>
          </cell>
        </row>
        <row r="21">
          <cell r="G21">
            <v>112</v>
          </cell>
        </row>
        <row r="22">
          <cell r="G22">
            <v>108</v>
          </cell>
        </row>
        <row r="23">
          <cell r="G23">
            <v>104</v>
          </cell>
        </row>
        <row r="24">
          <cell r="G24">
            <v>100</v>
          </cell>
        </row>
        <row r="25">
          <cell r="G25">
            <v>98</v>
          </cell>
        </row>
        <row r="26">
          <cell r="G26">
            <v>96</v>
          </cell>
        </row>
        <row r="27">
          <cell r="G27">
            <v>94</v>
          </cell>
        </row>
        <row r="28">
          <cell r="G28">
            <v>92</v>
          </cell>
        </row>
        <row r="29">
          <cell r="G29">
            <v>90</v>
          </cell>
        </row>
        <row r="30">
          <cell r="G30">
            <v>88</v>
          </cell>
        </row>
        <row r="31">
          <cell r="G31">
            <v>86</v>
          </cell>
        </row>
        <row r="32">
          <cell r="G32">
            <v>84</v>
          </cell>
        </row>
        <row r="33">
          <cell r="G33">
            <v>82</v>
          </cell>
        </row>
        <row r="34">
          <cell r="G34">
            <v>80</v>
          </cell>
        </row>
        <row r="35">
          <cell r="G35">
            <v>79</v>
          </cell>
        </row>
        <row r="36">
          <cell r="G36">
            <v>78</v>
          </cell>
        </row>
        <row r="37">
          <cell r="G37">
            <v>77</v>
          </cell>
        </row>
        <row r="38">
          <cell r="G38">
            <v>76</v>
          </cell>
        </row>
        <row r="39">
          <cell r="G39">
            <v>75</v>
          </cell>
        </row>
        <row r="40">
          <cell r="G40">
            <v>74</v>
          </cell>
        </row>
        <row r="41">
          <cell r="G41">
            <v>73</v>
          </cell>
        </row>
        <row r="42">
          <cell r="G42">
            <v>72</v>
          </cell>
        </row>
        <row r="43">
          <cell r="G43">
            <v>71</v>
          </cell>
        </row>
        <row r="44">
          <cell r="G44">
            <v>70</v>
          </cell>
        </row>
        <row r="45">
          <cell r="G45">
            <v>69</v>
          </cell>
        </row>
        <row r="46">
          <cell r="G46">
            <v>68</v>
          </cell>
        </row>
        <row r="47">
          <cell r="G47">
            <v>67</v>
          </cell>
        </row>
        <row r="48">
          <cell r="G48">
            <v>66</v>
          </cell>
        </row>
        <row r="49">
          <cell r="G49">
            <v>65</v>
          </cell>
        </row>
        <row r="50">
          <cell r="G50">
            <v>64</v>
          </cell>
        </row>
        <row r="51">
          <cell r="G51">
            <v>63</v>
          </cell>
        </row>
        <row r="52">
          <cell r="G52">
            <v>62</v>
          </cell>
        </row>
        <row r="53">
          <cell r="G53">
            <v>61</v>
          </cell>
        </row>
        <row r="54">
          <cell r="G54">
            <v>60</v>
          </cell>
        </row>
      </sheetData>
      <sheetData sheetId="6">
        <row r="5">
          <cell r="C5">
            <v>67</v>
          </cell>
          <cell r="J5">
            <v>200</v>
          </cell>
        </row>
        <row r="6">
          <cell r="C6">
            <v>66</v>
          </cell>
          <cell r="J6">
            <v>190</v>
          </cell>
        </row>
        <row r="7">
          <cell r="C7">
            <v>62</v>
          </cell>
          <cell r="J7">
            <v>181</v>
          </cell>
        </row>
        <row r="8">
          <cell r="C8">
            <v>8</v>
          </cell>
          <cell r="J8">
            <v>173</v>
          </cell>
        </row>
        <row r="9">
          <cell r="C9">
            <v>64</v>
          </cell>
          <cell r="J9">
            <v>166</v>
          </cell>
        </row>
        <row r="10">
          <cell r="C10">
            <v>61</v>
          </cell>
          <cell r="J10">
            <v>160</v>
          </cell>
        </row>
        <row r="11">
          <cell r="C11">
            <v>65</v>
          </cell>
          <cell r="J11">
            <v>155</v>
          </cell>
        </row>
        <row r="12">
          <cell r="C12">
            <v>11</v>
          </cell>
          <cell r="J12">
            <v>150</v>
          </cell>
        </row>
        <row r="13">
          <cell r="C13">
            <v>10</v>
          </cell>
          <cell r="J13">
            <v>145</v>
          </cell>
        </row>
        <row r="14">
          <cell r="J14">
            <v>140</v>
          </cell>
        </row>
        <row r="15">
          <cell r="J15">
            <v>136</v>
          </cell>
        </row>
        <row r="16">
          <cell r="J16">
            <v>132</v>
          </cell>
        </row>
        <row r="17">
          <cell r="J17">
            <v>128</v>
          </cell>
        </row>
        <row r="18">
          <cell r="J18">
            <v>124</v>
          </cell>
        </row>
        <row r="19">
          <cell r="J19">
            <v>120</v>
          </cell>
        </row>
        <row r="20">
          <cell r="J20">
            <v>116</v>
          </cell>
        </row>
        <row r="21">
          <cell r="J21">
            <v>112</v>
          </cell>
        </row>
        <row r="22">
          <cell r="J22">
            <v>108</v>
          </cell>
        </row>
        <row r="23">
          <cell r="J23">
            <v>104</v>
          </cell>
        </row>
        <row r="24">
          <cell r="J24">
            <v>100</v>
          </cell>
        </row>
        <row r="25">
          <cell r="J25">
            <v>98</v>
          </cell>
        </row>
        <row r="26">
          <cell r="J26">
            <v>96</v>
          </cell>
        </row>
        <row r="27">
          <cell r="J27">
            <v>94</v>
          </cell>
        </row>
        <row r="28">
          <cell r="J28">
            <v>92</v>
          </cell>
        </row>
        <row r="29">
          <cell r="J29">
            <v>90</v>
          </cell>
        </row>
        <row r="30">
          <cell r="J30">
            <v>88</v>
          </cell>
        </row>
        <row r="31">
          <cell r="J31">
            <v>86</v>
          </cell>
        </row>
        <row r="32">
          <cell r="J32">
            <v>84</v>
          </cell>
        </row>
        <row r="33">
          <cell r="J33">
            <v>82</v>
          </cell>
        </row>
        <row r="34">
          <cell r="J34">
            <v>80</v>
          </cell>
        </row>
        <row r="35">
          <cell r="J35">
            <v>79</v>
          </cell>
        </row>
        <row r="36">
          <cell r="J36">
            <v>78</v>
          </cell>
        </row>
        <row r="37">
          <cell r="J37">
            <v>77</v>
          </cell>
        </row>
        <row r="38">
          <cell r="J38">
            <v>76</v>
          </cell>
        </row>
        <row r="39">
          <cell r="J39">
            <v>75</v>
          </cell>
        </row>
        <row r="40">
          <cell r="J40">
            <v>74</v>
          </cell>
        </row>
        <row r="41">
          <cell r="J41">
            <v>73</v>
          </cell>
        </row>
        <row r="42">
          <cell r="J42">
            <v>72</v>
          </cell>
        </row>
        <row r="43">
          <cell r="J43">
            <v>71</v>
          </cell>
        </row>
        <row r="44">
          <cell r="J44">
            <v>70</v>
          </cell>
        </row>
        <row r="45">
          <cell r="J45">
            <v>69</v>
          </cell>
        </row>
        <row r="46">
          <cell r="J46">
            <v>68</v>
          </cell>
        </row>
        <row r="47">
          <cell r="J47">
            <v>67</v>
          </cell>
        </row>
        <row r="48">
          <cell r="J48">
            <v>66</v>
          </cell>
        </row>
        <row r="49">
          <cell r="J49">
            <v>65</v>
          </cell>
        </row>
        <row r="50">
          <cell r="J50">
            <v>64</v>
          </cell>
        </row>
        <row r="51">
          <cell r="J51">
            <v>63</v>
          </cell>
        </row>
        <row r="52">
          <cell r="J52">
            <v>62</v>
          </cell>
        </row>
        <row r="53">
          <cell r="J53">
            <v>61</v>
          </cell>
        </row>
        <row r="54">
          <cell r="J54">
            <v>60</v>
          </cell>
        </row>
      </sheetData>
      <sheetData sheetId="7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oints"/>
      <sheetName val="Etat Résultats"/>
      <sheetName val="Pts"/>
      <sheetName val="Num cadets"/>
      <sheetName val="Trial"/>
      <sheetName val="XC"/>
      <sheetName val="DH"/>
      <sheetName val="Général 56"/>
    </sheetNames>
    <sheetDataSet>
      <sheetData sheetId="0" refreshError="1"/>
      <sheetData sheetId="1" refreshError="1"/>
      <sheetData sheetId="2" refreshError="1"/>
      <sheetData sheetId="3">
        <row r="4">
          <cell r="A4">
            <v>12</v>
          </cell>
          <cell r="B4" t="str">
            <v>DELANOE</v>
          </cell>
          <cell r="C4" t="str">
            <v>Léane</v>
          </cell>
          <cell r="D4" t="str">
            <v>F</v>
          </cell>
          <cell r="F4" t="str">
            <v>VC DINANNAIS</v>
          </cell>
        </row>
        <row r="5">
          <cell r="A5">
            <v>13</v>
          </cell>
          <cell r="B5" t="str">
            <v>CARPENTIER</v>
          </cell>
          <cell r="C5" t="str">
            <v>Alexis</v>
          </cell>
          <cell r="D5" t="str">
            <v>M</v>
          </cell>
          <cell r="F5" t="str">
            <v>EC QUEVENOISE</v>
          </cell>
        </row>
        <row r="6">
          <cell r="A6">
            <v>14</v>
          </cell>
          <cell r="B6" t="str">
            <v>DANO</v>
          </cell>
          <cell r="C6" t="str">
            <v>Melvin</v>
          </cell>
          <cell r="D6" t="str">
            <v>M</v>
          </cell>
          <cell r="F6" t="str">
            <v>VTT LOYAT</v>
          </cell>
        </row>
        <row r="7">
          <cell r="A7">
            <v>15</v>
          </cell>
          <cell r="B7" t="str">
            <v>EVEN</v>
          </cell>
          <cell r="C7" t="str">
            <v>Alyssa</v>
          </cell>
          <cell r="D7" t="str">
            <v>F</v>
          </cell>
          <cell r="F7" t="str">
            <v>VTT LOYAT</v>
          </cell>
        </row>
        <row r="8">
          <cell r="A8">
            <v>16</v>
          </cell>
          <cell r="B8" t="str">
            <v>DANY</v>
          </cell>
          <cell r="C8" t="str">
            <v>Louwan</v>
          </cell>
          <cell r="D8" t="str">
            <v>M</v>
          </cell>
          <cell r="F8" t="str">
            <v>VC RUFFIACOIS</v>
          </cell>
        </row>
        <row r="9">
          <cell r="A9">
            <v>17</v>
          </cell>
          <cell r="B9" t="str">
            <v>HARRINGTON</v>
          </cell>
          <cell r="C9" t="str">
            <v>Joe</v>
          </cell>
          <cell r="D9" t="str">
            <v>M</v>
          </cell>
          <cell r="F9" t="str">
            <v>VC RUFFIACOIS</v>
          </cell>
        </row>
        <row r="10">
          <cell r="A10">
            <v>36</v>
          </cell>
          <cell r="B10" t="str">
            <v>ANTOINE</v>
          </cell>
          <cell r="C10" t="str">
            <v>Mathieu</v>
          </cell>
          <cell r="D10" t="str">
            <v>M</v>
          </cell>
          <cell r="F10" t="str">
            <v>VELO TAUPONT</v>
          </cell>
        </row>
        <row r="11">
          <cell r="A11">
            <v>37</v>
          </cell>
          <cell r="B11" t="str">
            <v>BOITEL</v>
          </cell>
          <cell r="C11" t="str">
            <v>Lilian</v>
          </cell>
          <cell r="D11" t="str">
            <v>M</v>
          </cell>
          <cell r="E11">
            <v>37948</v>
          </cell>
          <cell r="F11" t="str">
            <v>VELO TAUPONT</v>
          </cell>
        </row>
      </sheetData>
      <sheetData sheetId="4">
        <row r="5">
          <cell r="C5">
            <v>37</v>
          </cell>
          <cell r="AO5">
            <v>200</v>
          </cell>
        </row>
        <row r="6">
          <cell r="C6">
            <v>36</v>
          </cell>
          <cell r="AO6">
            <v>190</v>
          </cell>
        </row>
        <row r="7">
          <cell r="AO7">
            <v>181</v>
          </cell>
        </row>
        <row r="8">
          <cell r="AO8">
            <v>173</v>
          </cell>
        </row>
        <row r="9">
          <cell r="AO9">
            <v>166</v>
          </cell>
        </row>
        <row r="10">
          <cell r="AO10">
            <v>160</v>
          </cell>
        </row>
        <row r="11">
          <cell r="AO11">
            <v>155</v>
          </cell>
        </row>
        <row r="12">
          <cell r="AO12">
            <v>150</v>
          </cell>
        </row>
        <row r="13">
          <cell r="AO13">
            <v>145</v>
          </cell>
        </row>
        <row r="14">
          <cell r="AO14">
            <v>140</v>
          </cell>
        </row>
        <row r="15">
          <cell r="AO15">
            <v>136</v>
          </cell>
        </row>
        <row r="16">
          <cell r="AO16">
            <v>132</v>
          </cell>
        </row>
        <row r="17">
          <cell r="AO17">
            <v>128</v>
          </cell>
        </row>
        <row r="18">
          <cell r="AO18">
            <v>124</v>
          </cell>
        </row>
        <row r="19">
          <cell r="AO19">
            <v>120</v>
          </cell>
        </row>
        <row r="20">
          <cell r="AO20">
            <v>116</v>
          </cell>
        </row>
        <row r="21">
          <cell r="AO21">
            <v>112</v>
          </cell>
        </row>
        <row r="22">
          <cell r="AO22">
            <v>108</v>
          </cell>
        </row>
        <row r="23">
          <cell r="AO23">
            <v>104</v>
          </cell>
        </row>
        <row r="24">
          <cell r="AO24">
            <v>100</v>
          </cell>
        </row>
        <row r="25">
          <cell r="AO25">
            <v>98</v>
          </cell>
        </row>
        <row r="26">
          <cell r="AO26">
            <v>96</v>
          </cell>
        </row>
        <row r="27">
          <cell r="AO27">
            <v>94</v>
          </cell>
        </row>
        <row r="28">
          <cell r="AO28">
            <v>92</v>
          </cell>
        </row>
        <row r="29">
          <cell r="AO29">
            <v>90</v>
          </cell>
        </row>
        <row r="30">
          <cell r="AO30">
            <v>88</v>
          </cell>
        </row>
        <row r="31">
          <cell r="AO31">
            <v>86</v>
          </cell>
        </row>
        <row r="32">
          <cell r="AO32">
            <v>84</v>
          </cell>
        </row>
        <row r="33">
          <cell r="AO33">
            <v>82</v>
          </cell>
        </row>
        <row r="34">
          <cell r="AO34">
            <v>80</v>
          </cell>
        </row>
        <row r="35">
          <cell r="AO35">
            <v>79</v>
          </cell>
        </row>
        <row r="36">
          <cell r="AO36">
            <v>78</v>
          </cell>
        </row>
        <row r="37">
          <cell r="AO37">
            <v>77</v>
          </cell>
        </row>
        <row r="38">
          <cell r="AO38">
            <v>76</v>
          </cell>
        </row>
        <row r="39">
          <cell r="AO39">
            <v>75</v>
          </cell>
        </row>
        <row r="40">
          <cell r="AO40">
            <v>74</v>
          </cell>
        </row>
        <row r="41">
          <cell r="AO41">
            <v>73</v>
          </cell>
        </row>
        <row r="42">
          <cell r="AO42">
            <v>72</v>
          </cell>
        </row>
        <row r="43">
          <cell r="AO43">
            <v>71</v>
          </cell>
        </row>
        <row r="44">
          <cell r="AO44">
            <v>70</v>
          </cell>
        </row>
        <row r="45">
          <cell r="AO45">
            <v>69</v>
          </cell>
        </row>
        <row r="46">
          <cell r="AO46">
            <v>68</v>
          </cell>
        </row>
        <row r="47">
          <cell r="AO47">
            <v>67</v>
          </cell>
        </row>
        <row r="48">
          <cell r="AO48">
            <v>66</v>
          </cell>
        </row>
        <row r="49">
          <cell r="AO49">
            <v>65</v>
          </cell>
        </row>
        <row r="50">
          <cell r="AO50">
            <v>64</v>
          </cell>
        </row>
        <row r="51">
          <cell r="AO51">
            <v>63</v>
          </cell>
        </row>
        <row r="52">
          <cell r="AO52">
            <v>62</v>
          </cell>
        </row>
        <row r="53">
          <cell r="AO53">
            <v>61</v>
          </cell>
        </row>
        <row r="54">
          <cell r="AO54">
            <v>60</v>
          </cell>
        </row>
      </sheetData>
      <sheetData sheetId="5">
        <row r="5">
          <cell r="C5">
            <v>37</v>
          </cell>
          <cell r="G5">
            <v>200</v>
          </cell>
        </row>
        <row r="6">
          <cell r="C6">
            <v>13</v>
          </cell>
          <cell r="G6">
            <v>190</v>
          </cell>
        </row>
        <row r="7">
          <cell r="C7">
            <v>12</v>
          </cell>
          <cell r="G7">
            <v>181</v>
          </cell>
        </row>
        <row r="8">
          <cell r="C8">
            <v>17</v>
          </cell>
          <cell r="G8">
            <v>173</v>
          </cell>
        </row>
        <row r="9">
          <cell r="C9">
            <v>14</v>
          </cell>
          <cell r="G9">
            <v>166</v>
          </cell>
        </row>
        <row r="10">
          <cell r="C10">
            <v>16</v>
          </cell>
          <cell r="G10">
            <v>160</v>
          </cell>
        </row>
        <row r="11">
          <cell r="C11">
            <v>15</v>
          </cell>
          <cell r="G11">
            <v>155</v>
          </cell>
        </row>
        <row r="12">
          <cell r="C12">
            <v>36</v>
          </cell>
          <cell r="G12">
            <v>150</v>
          </cell>
        </row>
        <row r="13">
          <cell r="G13">
            <v>145</v>
          </cell>
        </row>
        <row r="14">
          <cell r="G14">
            <v>140</v>
          </cell>
        </row>
        <row r="15">
          <cell r="G15">
            <v>136</v>
          </cell>
        </row>
        <row r="16">
          <cell r="G16">
            <v>132</v>
          </cell>
        </row>
        <row r="17">
          <cell r="G17">
            <v>128</v>
          </cell>
        </row>
        <row r="18">
          <cell r="G18">
            <v>124</v>
          </cell>
        </row>
        <row r="19">
          <cell r="G19">
            <v>120</v>
          </cell>
        </row>
        <row r="20">
          <cell r="G20">
            <v>116</v>
          </cell>
        </row>
        <row r="21">
          <cell r="G21">
            <v>112</v>
          </cell>
        </row>
        <row r="22">
          <cell r="G22">
            <v>108</v>
          </cell>
        </row>
        <row r="23">
          <cell r="G23">
            <v>104</v>
          </cell>
        </row>
        <row r="24">
          <cell r="G24">
            <v>100</v>
          </cell>
        </row>
        <row r="25">
          <cell r="G25">
            <v>98</v>
          </cell>
        </row>
        <row r="26">
          <cell r="G26">
            <v>96</v>
          </cell>
        </row>
        <row r="27">
          <cell r="G27">
            <v>94</v>
          </cell>
        </row>
        <row r="28">
          <cell r="G28">
            <v>92</v>
          </cell>
        </row>
        <row r="29">
          <cell r="G29">
            <v>90</v>
          </cell>
        </row>
        <row r="30">
          <cell r="G30">
            <v>88</v>
          </cell>
        </row>
        <row r="31">
          <cell r="G31">
            <v>86</v>
          </cell>
        </row>
        <row r="32">
          <cell r="G32">
            <v>84</v>
          </cell>
        </row>
        <row r="33">
          <cell r="G33">
            <v>82</v>
          </cell>
        </row>
        <row r="34">
          <cell r="G34">
            <v>80</v>
          </cell>
        </row>
        <row r="35">
          <cell r="G35">
            <v>79</v>
          </cell>
        </row>
        <row r="36">
          <cell r="G36">
            <v>78</v>
          </cell>
        </row>
        <row r="37">
          <cell r="G37">
            <v>77</v>
          </cell>
        </row>
        <row r="38">
          <cell r="G38">
            <v>76</v>
          </cell>
        </row>
        <row r="39">
          <cell r="G39">
            <v>75</v>
          </cell>
        </row>
        <row r="40">
          <cell r="G40">
            <v>74</v>
          </cell>
        </row>
        <row r="41">
          <cell r="G41">
            <v>73</v>
          </cell>
        </row>
        <row r="42">
          <cell r="G42">
            <v>72</v>
          </cell>
        </row>
        <row r="43">
          <cell r="G43">
            <v>71</v>
          </cell>
        </row>
        <row r="44">
          <cell r="G44">
            <v>70</v>
          </cell>
        </row>
        <row r="45">
          <cell r="G45">
            <v>69</v>
          </cell>
        </row>
        <row r="46">
          <cell r="G46">
            <v>68</v>
          </cell>
        </row>
        <row r="47">
          <cell r="G47">
            <v>67</v>
          </cell>
        </row>
        <row r="48">
          <cell r="G48">
            <v>66</v>
          </cell>
        </row>
        <row r="49">
          <cell r="G49">
            <v>65</v>
          </cell>
        </row>
      </sheetData>
      <sheetData sheetId="6">
        <row r="5">
          <cell r="C5">
            <v>14</v>
          </cell>
          <cell r="J5">
            <v>200</v>
          </cell>
        </row>
        <row r="6">
          <cell r="C6">
            <v>37</v>
          </cell>
          <cell r="J6">
            <v>190</v>
          </cell>
        </row>
        <row r="7">
          <cell r="C7">
            <v>12</v>
          </cell>
          <cell r="J7">
            <v>181</v>
          </cell>
        </row>
        <row r="8">
          <cell r="C8">
            <v>17</v>
          </cell>
          <cell r="J8">
            <v>173</v>
          </cell>
        </row>
        <row r="9">
          <cell r="C9">
            <v>36</v>
          </cell>
          <cell r="J9">
            <v>166</v>
          </cell>
        </row>
        <row r="10">
          <cell r="C10">
            <v>13</v>
          </cell>
          <cell r="J10">
            <v>160</v>
          </cell>
        </row>
        <row r="11">
          <cell r="C11">
            <v>15</v>
          </cell>
          <cell r="J11">
            <v>155</v>
          </cell>
        </row>
        <row r="12">
          <cell r="J12">
            <v>150</v>
          </cell>
        </row>
        <row r="13">
          <cell r="J13">
            <v>145</v>
          </cell>
        </row>
        <row r="14">
          <cell r="J14">
            <v>140</v>
          </cell>
        </row>
        <row r="15">
          <cell r="J15">
            <v>136</v>
          </cell>
        </row>
        <row r="16">
          <cell r="J16">
            <v>132</v>
          </cell>
        </row>
        <row r="17">
          <cell r="J17">
            <v>128</v>
          </cell>
        </row>
        <row r="18">
          <cell r="J18">
            <v>124</v>
          </cell>
        </row>
        <row r="19">
          <cell r="J19">
            <v>120</v>
          </cell>
        </row>
        <row r="20">
          <cell r="J20">
            <v>116</v>
          </cell>
        </row>
        <row r="21">
          <cell r="J21">
            <v>112</v>
          </cell>
        </row>
        <row r="22">
          <cell r="J22">
            <v>108</v>
          </cell>
        </row>
        <row r="23">
          <cell r="J23">
            <v>104</v>
          </cell>
        </row>
        <row r="24">
          <cell r="J24">
            <v>100</v>
          </cell>
        </row>
        <row r="25">
          <cell r="J25">
            <v>98</v>
          </cell>
        </row>
        <row r="26">
          <cell r="J26">
            <v>96</v>
          </cell>
        </row>
        <row r="27">
          <cell r="J27">
            <v>94</v>
          </cell>
        </row>
        <row r="28">
          <cell r="J28">
            <v>92</v>
          </cell>
        </row>
        <row r="29">
          <cell r="J29">
            <v>90</v>
          </cell>
        </row>
        <row r="30">
          <cell r="J30">
            <v>88</v>
          </cell>
        </row>
        <row r="31">
          <cell r="J31">
            <v>86</v>
          </cell>
        </row>
        <row r="32">
          <cell r="J32">
            <v>84</v>
          </cell>
        </row>
        <row r="33">
          <cell r="J33">
            <v>82</v>
          </cell>
        </row>
        <row r="34">
          <cell r="J34">
            <v>80</v>
          </cell>
        </row>
        <row r="35">
          <cell r="J35">
            <v>79</v>
          </cell>
        </row>
        <row r="36">
          <cell r="J36">
            <v>78</v>
          </cell>
        </row>
        <row r="37">
          <cell r="J37">
            <v>77</v>
          </cell>
        </row>
        <row r="38">
          <cell r="J38">
            <v>76</v>
          </cell>
        </row>
        <row r="39">
          <cell r="J39">
            <v>75</v>
          </cell>
        </row>
        <row r="40">
          <cell r="J40">
            <v>74</v>
          </cell>
        </row>
        <row r="41">
          <cell r="J41">
            <v>73</v>
          </cell>
        </row>
        <row r="42">
          <cell r="J42">
            <v>72</v>
          </cell>
        </row>
        <row r="43">
          <cell r="J43">
            <v>71</v>
          </cell>
        </row>
        <row r="44">
          <cell r="J44">
            <v>70</v>
          </cell>
        </row>
        <row r="45">
          <cell r="J45">
            <v>69</v>
          </cell>
        </row>
        <row r="46">
          <cell r="J46">
            <v>68</v>
          </cell>
        </row>
        <row r="47">
          <cell r="J47">
            <v>67</v>
          </cell>
        </row>
        <row r="48">
          <cell r="J48">
            <v>66</v>
          </cell>
        </row>
        <row r="49">
          <cell r="J49">
            <v>65</v>
          </cell>
        </row>
        <row r="50">
          <cell r="J50">
            <v>64</v>
          </cell>
        </row>
        <row r="51">
          <cell r="J51">
            <v>63</v>
          </cell>
        </row>
        <row r="52">
          <cell r="J52">
            <v>62</v>
          </cell>
        </row>
        <row r="53">
          <cell r="J53">
            <v>61</v>
          </cell>
        </row>
        <row r="54">
          <cell r="J54">
            <v>60</v>
          </cell>
        </row>
      </sheetData>
      <sheetData sheetId="7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oints"/>
      <sheetName val="Etat Résultats"/>
      <sheetName val="Pts"/>
      <sheetName val="Num poussins"/>
      <sheetName val="Trial"/>
      <sheetName val="XC"/>
      <sheetName val="DH"/>
      <sheetName val="Général 56"/>
    </sheetNames>
    <sheetDataSet>
      <sheetData sheetId="0"/>
      <sheetData sheetId="1"/>
      <sheetData sheetId="2"/>
      <sheetData sheetId="3">
        <row r="4">
          <cell r="A4">
            <v>1</v>
          </cell>
          <cell r="B4" t="str">
            <v>RENAUDIN</v>
          </cell>
          <cell r="C4" t="str">
            <v>Aïdan</v>
          </cell>
          <cell r="D4" t="str">
            <v>M</v>
          </cell>
          <cell r="F4" t="str">
            <v>VC RUFFIACOIS</v>
          </cell>
        </row>
        <row r="5">
          <cell r="A5">
            <v>6</v>
          </cell>
          <cell r="B5" t="str">
            <v>CARPENTIER</v>
          </cell>
          <cell r="C5" t="str">
            <v>Anatole</v>
          </cell>
          <cell r="D5" t="str">
            <v>M</v>
          </cell>
          <cell r="F5" t="str">
            <v>EC QUEVENOISE</v>
          </cell>
        </row>
        <row r="6">
          <cell r="A6">
            <v>18</v>
          </cell>
          <cell r="B6" t="str">
            <v>GORIN</v>
          </cell>
          <cell r="C6" t="str">
            <v>Ewan</v>
          </cell>
          <cell r="D6" t="str">
            <v>M</v>
          </cell>
          <cell r="F6" t="str">
            <v>VC RUFFIACOIS</v>
          </cell>
        </row>
        <row r="7">
          <cell r="A7">
            <v>19</v>
          </cell>
          <cell r="B7" t="str">
            <v>GUYOT</v>
          </cell>
          <cell r="C7" t="str">
            <v>Sacha</v>
          </cell>
          <cell r="D7" t="str">
            <v>M</v>
          </cell>
          <cell r="F7" t="str">
            <v>VC RUFFIACOIS</v>
          </cell>
        </row>
        <row r="8">
          <cell r="A8">
            <v>23</v>
          </cell>
          <cell r="B8" t="str">
            <v>BOCQUENE</v>
          </cell>
          <cell r="C8" t="str">
            <v>Maël</v>
          </cell>
          <cell r="D8" t="str">
            <v>M</v>
          </cell>
          <cell r="E8">
            <v>40568</v>
          </cell>
          <cell r="F8" t="str">
            <v>VELO TAUPONT</v>
          </cell>
        </row>
        <row r="9">
          <cell r="A9">
            <v>24</v>
          </cell>
          <cell r="B9" t="str">
            <v>HUAU</v>
          </cell>
          <cell r="C9" t="str">
            <v>Soen</v>
          </cell>
          <cell r="D9" t="str">
            <v>M</v>
          </cell>
          <cell r="F9" t="str">
            <v>VELO TAUPONT</v>
          </cell>
        </row>
        <row r="10">
          <cell r="A10">
            <v>25</v>
          </cell>
          <cell r="B10" t="str">
            <v>LAUNAY</v>
          </cell>
          <cell r="C10" t="str">
            <v>Enzo</v>
          </cell>
          <cell r="D10" t="str">
            <v>M</v>
          </cell>
          <cell r="F10" t="str">
            <v>VELO TAUPONT</v>
          </cell>
        </row>
        <row r="11">
          <cell r="A11">
            <v>39</v>
          </cell>
          <cell r="B11" t="str">
            <v>MROWCZYNSKI</v>
          </cell>
          <cell r="C11" t="str">
            <v>Anton</v>
          </cell>
          <cell r="D11" t="str">
            <v>M</v>
          </cell>
          <cell r="F11" t="str">
            <v>CRAZY WOOD VTT</v>
          </cell>
        </row>
        <row r="12">
          <cell r="A12">
            <v>40</v>
          </cell>
          <cell r="B12" t="str">
            <v>QUELENN</v>
          </cell>
          <cell r="C12" t="str">
            <v>Zenais</v>
          </cell>
          <cell r="D12" t="str">
            <v>M</v>
          </cell>
          <cell r="F12" t="str">
            <v>CRAZY WOOD VTT</v>
          </cell>
        </row>
        <row r="13">
          <cell r="A13">
            <v>41</v>
          </cell>
          <cell r="B13" t="str">
            <v>LE GUILLOUX</v>
          </cell>
          <cell r="C13" t="str">
            <v>Malo</v>
          </cell>
          <cell r="D13" t="str">
            <v>M</v>
          </cell>
          <cell r="F13" t="str">
            <v>CRAZY WOOD VTT</v>
          </cell>
        </row>
        <row r="14">
          <cell r="A14">
            <v>42</v>
          </cell>
          <cell r="B14" t="str">
            <v>BOULER</v>
          </cell>
          <cell r="C14" t="str">
            <v>Maël</v>
          </cell>
          <cell r="D14" t="str">
            <v>M</v>
          </cell>
          <cell r="F14" t="str">
            <v>CRAZY WOOD VTT</v>
          </cell>
        </row>
        <row r="15">
          <cell r="A15">
            <v>301</v>
          </cell>
          <cell r="B15" t="str">
            <v>BOITEL</v>
          </cell>
          <cell r="C15" t="str">
            <v>Noémie</v>
          </cell>
          <cell r="D15" t="str">
            <v>F</v>
          </cell>
          <cell r="E15">
            <v>40846</v>
          </cell>
          <cell r="F15" t="str">
            <v>VELO TAUPONT</v>
          </cell>
        </row>
        <row r="16">
          <cell r="A16">
            <v>303</v>
          </cell>
          <cell r="B16" t="str">
            <v>PAU AUDUBERT</v>
          </cell>
          <cell r="C16" t="str">
            <v>Kim</v>
          </cell>
          <cell r="D16" t="str">
            <v>F</v>
          </cell>
          <cell r="F16" t="str">
            <v>VELO TAUPONT</v>
          </cell>
        </row>
        <row r="17">
          <cell r="A17">
            <v>304</v>
          </cell>
          <cell r="B17" t="str">
            <v>ALLAIN</v>
          </cell>
          <cell r="C17" t="str">
            <v>Emmy</v>
          </cell>
          <cell r="D17" t="str">
            <v>F</v>
          </cell>
          <cell r="F17" t="str">
            <v>CRAZY WOOD VTT</v>
          </cell>
        </row>
        <row r="18">
          <cell r="A18">
            <v>401</v>
          </cell>
          <cell r="B18" t="str">
            <v>RAULOT</v>
          </cell>
          <cell r="C18" t="str">
            <v>Hugo</v>
          </cell>
          <cell r="D18" t="str">
            <v>M</v>
          </cell>
          <cell r="F18" t="str">
            <v>VCP Loudéac</v>
          </cell>
        </row>
      </sheetData>
      <sheetData sheetId="4">
        <row r="5">
          <cell r="C5">
            <v>23</v>
          </cell>
          <cell r="AO5">
            <v>200</v>
          </cell>
        </row>
        <row r="6">
          <cell r="C6">
            <v>25</v>
          </cell>
          <cell r="AO6">
            <v>190</v>
          </cell>
        </row>
        <row r="7">
          <cell r="C7">
            <v>40</v>
          </cell>
          <cell r="AO7">
            <v>181</v>
          </cell>
        </row>
        <row r="8">
          <cell r="C8">
            <v>401</v>
          </cell>
          <cell r="AO8">
            <v>173</v>
          </cell>
        </row>
        <row r="9">
          <cell r="C9">
            <v>301</v>
          </cell>
          <cell r="AO9">
            <v>166</v>
          </cell>
        </row>
        <row r="10">
          <cell r="C10">
            <v>304</v>
          </cell>
          <cell r="AO10">
            <v>160</v>
          </cell>
        </row>
        <row r="11">
          <cell r="C11">
            <v>39</v>
          </cell>
          <cell r="AO11">
            <v>155</v>
          </cell>
        </row>
        <row r="12">
          <cell r="C12">
            <v>41</v>
          </cell>
          <cell r="AO12">
            <v>150</v>
          </cell>
        </row>
        <row r="13">
          <cell r="C13">
            <v>42</v>
          </cell>
          <cell r="AO13">
            <v>145</v>
          </cell>
        </row>
        <row r="14">
          <cell r="C14">
            <v>24</v>
          </cell>
          <cell r="AO14">
            <v>140</v>
          </cell>
        </row>
        <row r="15">
          <cell r="AO15">
            <v>136</v>
          </cell>
        </row>
        <row r="16">
          <cell r="AO16">
            <v>132</v>
          </cell>
        </row>
        <row r="17">
          <cell r="AO17">
            <v>128</v>
          </cell>
        </row>
        <row r="18">
          <cell r="AO18">
            <v>124</v>
          </cell>
        </row>
        <row r="19">
          <cell r="AO19">
            <v>120</v>
          </cell>
        </row>
        <row r="20">
          <cell r="AO20">
            <v>116</v>
          </cell>
        </row>
        <row r="21">
          <cell r="AO21">
            <v>112</v>
          </cell>
        </row>
        <row r="22">
          <cell r="AO22">
            <v>108</v>
          </cell>
        </row>
        <row r="23">
          <cell r="AO23">
            <v>104</v>
          </cell>
        </row>
        <row r="24">
          <cell r="AO24">
            <v>100</v>
          </cell>
        </row>
        <row r="25">
          <cell r="AO25">
            <v>98</v>
          </cell>
        </row>
        <row r="26">
          <cell r="AO26">
            <v>96</v>
          </cell>
        </row>
        <row r="27">
          <cell r="AO27">
            <v>94</v>
          </cell>
        </row>
        <row r="28">
          <cell r="AO28">
            <v>92</v>
          </cell>
        </row>
        <row r="29">
          <cell r="AO29">
            <v>90</v>
          </cell>
        </row>
        <row r="30">
          <cell r="AO30">
            <v>88</v>
          </cell>
        </row>
        <row r="31">
          <cell r="AO31">
            <v>86</v>
          </cell>
        </row>
        <row r="32">
          <cell r="AO32">
            <v>84</v>
          </cell>
        </row>
        <row r="33">
          <cell r="AO33">
            <v>82</v>
          </cell>
        </row>
        <row r="34">
          <cell r="AO34">
            <v>80</v>
          </cell>
        </row>
        <row r="35">
          <cell r="AO35">
            <v>79</v>
          </cell>
        </row>
        <row r="36">
          <cell r="AO36">
            <v>78</v>
          </cell>
        </row>
        <row r="37">
          <cell r="AO37">
            <v>77</v>
          </cell>
        </row>
        <row r="38">
          <cell r="AO38">
            <v>76</v>
          </cell>
        </row>
        <row r="39">
          <cell r="AO39">
            <v>75</v>
          </cell>
        </row>
        <row r="40">
          <cell r="AO40">
            <v>74</v>
          </cell>
        </row>
        <row r="41">
          <cell r="AO41">
            <v>73</v>
          </cell>
        </row>
        <row r="42">
          <cell r="AO42">
            <v>72</v>
          </cell>
        </row>
        <row r="43">
          <cell r="AO43">
            <v>71</v>
          </cell>
        </row>
        <row r="44">
          <cell r="AO44">
            <v>70</v>
          </cell>
        </row>
        <row r="45">
          <cell r="AO45">
            <v>69</v>
          </cell>
        </row>
        <row r="46">
          <cell r="AO46">
            <v>68</v>
          </cell>
        </row>
        <row r="47">
          <cell r="AO47">
            <v>67</v>
          </cell>
        </row>
        <row r="48">
          <cell r="AO48">
            <v>66</v>
          </cell>
        </row>
        <row r="49">
          <cell r="AO49">
            <v>65</v>
          </cell>
        </row>
        <row r="50">
          <cell r="AO50">
            <v>64</v>
          </cell>
        </row>
        <row r="51">
          <cell r="AO51">
            <v>63</v>
          </cell>
        </row>
        <row r="52">
          <cell r="AO52">
            <v>62</v>
          </cell>
        </row>
        <row r="53">
          <cell r="AO53">
            <v>61</v>
          </cell>
        </row>
        <row r="54">
          <cell r="AO54">
            <v>60</v>
          </cell>
        </row>
      </sheetData>
      <sheetData sheetId="5">
        <row r="5">
          <cell r="C5">
            <v>23</v>
          </cell>
          <cell r="G5">
            <v>200</v>
          </cell>
        </row>
        <row r="6">
          <cell r="C6">
            <v>301</v>
          </cell>
          <cell r="G6">
            <v>190</v>
          </cell>
        </row>
        <row r="7">
          <cell r="C7">
            <v>25</v>
          </cell>
          <cell r="G7">
            <v>181</v>
          </cell>
        </row>
        <row r="8">
          <cell r="C8">
            <v>41</v>
          </cell>
          <cell r="G8">
            <v>173</v>
          </cell>
        </row>
        <row r="9">
          <cell r="C9">
            <v>6</v>
          </cell>
          <cell r="G9">
            <v>166</v>
          </cell>
        </row>
        <row r="10">
          <cell r="C10">
            <v>40</v>
          </cell>
          <cell r="G10">
            <v>160</v>
          </cell>
        </row>
        <row r="11">
          <cell r="C11">
            <v>303</v>
          </cell>
          <cell r="G11">
            <v>155</v>
          </cell>
        </row>
        <row r="12">
          <cell r="C12">
            <v>304</v>
          </cell>
          <cell r="G12">
            <v>150</v>
          </cell>
        </row>
        <row r="13">
          <cell r="C13">
            <v>18</v>
          </cell>
          <cell r="G13">
            <v>145</v>
          </cell>
        </row>
        <row r="14">
          <cell r="C14">
            <v>19</v>
          </cell>
          <cell r="G14">
            <v>140</v>
          </cell>
        </row>
        <row r="15">
          <cell r="C15">
            <v>1</v>
          </cell>
          <cell r="G15">
            <v>136</v>
          </cell>
        </row>
        <row r="16">
          <cell r="C16">
            <v>42</v>
          </cell>
          <cell r="G16">
            <v>132</v>
          </cell>
        </row>
        <row r="17">
          <cell r="G17">
            <v>128</v>
          </cell>
        </row>
        <row r="18">
          <cell r="G18">
            <v>124</v>
          </cell>
        </row>
        <row r="19">
          <cell r="G19">
            <v>120</v>
          </cell>
        </row>
        <row r="20">
          <cell r="G20">
            <v>116</v>
          </cell>
        </row>
        <row r="21">
          <cell r="G21">
            <v>112</v>
          </cell>
        </row>
        <row r="22">
          <cell r="G22">
            <v>108</v>
          </cell>
        </row>
        <row r="23">
          <cell r="G23">
            <v>104</v>
          </cell>
        </row>
        <row r="24">
          <cell r="G24">
            <v>100</v>
          </cell>
        </row>
        <row r="25">
          <cell r="G25">
            <v>98</v>
          </cell>
        </row>
        <row r="26">
          <cell r="G26">
            <v>96</v>
          </cell>
        </row>
        <row r="27">
          <cell r="G27">
            <v>94</v>
          </cell>
        </row>
        <row r="28">
          <cell r="G28">
            <v>92</v>
          </cell>
        </row>
        <row r="29">
          <cell r="G29">
            <v>90</v>
          </cell>
        </row>
        <row r="30">
          <cell r="G30">
            <v>88</v>
          </cell>
        </row>
        <row r="31">
          <cell r="G31">
            <v>86</v>
          </cell>
        </row>
        <row r="32">
          <cell r="G32">
            <v>84</v>
          </cell>
        </row>
        <row r="33">
          <cell r="G33">
            <v>82</v>
          </cell>
        </row>
        <row r="34">
          <cell r="G34">
            <v>80</v>
          </cell>
        </row>
        <row r="35">
          <cell r="G35">
            <v>79</v>
          </cell>
        </row>
        <row r="36">
          <cell r="G36">
            <v>78</v>
          </cell>
        </row>
        <row r="37">
          <cell r="G37">
            <v>77</v>
          </cell>
        </row>
        <row r="38">
          <cell r="G38">
            <v>76</v>
          </cell>
        </row>
        <row r="39">
          <cell r="G39">
            <v>75</v>
          </cell>
        </row>
        <row r="40">
          <cell r="G40">
            <v>74</v>
          </cell>
        </row>
        <row r="41">
          <cell r="G41">
            <v>73</v>
          </cell>
        </row>
        <row r="42">
          <cell r="G42">
            <v>72</v>
          </cell>
        </row>
        <row r="43">
          <cell r="G43">
            <v>71</v>
          </cell>
        </row>
        <row r="44">
          <cell r="G44">
            <v>70</v>
          </cell>
        </row>
        <row r="45">
          <cell r="G45">
            <v>69</v>
          </cell>
        </row>
        <row r="46">
          <cell r="G46">
            <v>68</v>
          </cell>
        </row>
        <row r="47">
          <cell r="G47">
            <v>67</v>
          </cell>
        </row>
        <row r="48">
          <cell r="G48">
            <v>66</v>
          </cell>
        </row>
        <row r="49">
          <cell r="G49">
            <v>65</v>
          </cell>
        </row>
        <row r="50">
          <cell r="G50">
            <v>64</v>
          </cell>
        </row>
        <row r="51">
          <cell r="G51">
            <v>63</v>
          </cell>
        </row>
        <row r="52">
          <cell r="G52">
            <v>62</v>
          </cell>
        </row>
        <row r="53">
          <cell r="G53">
            <v>61</v>
          </cell>
        </row>
        <row r="54">
          <cell r="G54">
            <v>60</v>
          </cell>
        </row>
      </sheetData>
      <sheetData sheetId="6">
        <row r="5">
          <cell r="C5">
            <v>23</v>
          </cell>
          <cell r="J5">
            <v>200</v>
          </cell>
        </row>
        <row r="6">
          <cell r="C6">
            <v>301</v>
          </cell>
          <cell r="J6">
            <v>190</v>
          </cell>
        </row>
        <row r="7">
          <cell r="C7">
            <v>19</v>
          </cell>
          <cell r="J7">
            <v>181</v>
          </cell>
        </row>
        <row r="8">
          <cell r="C8">
            <v>18</v>
          </cell>
          <cell r="J8">
            <v>173</v>
          </cell>
        </row>
        <row r="9">
          <cell r="C9">
            <v>25</v>
          </cell>
          <cell r="J9">
            <v>166</v>
          </cell>
        </row>
        <row r="10">
          <cell r="C10">
            <v>303</v>
          </cell>
          <cell r="J10">
            <v>160</v>
          </cell>
        </row>
        <row r="11">
          <cell r="C11">
            <v>41</v>
          </cell>
          <cell r="J11">
            <v>155</v>
          </cell>
        </row>
        <row r="12">
          <cell r="C12">
            <v>1</v>
          </cell>
          <cell r="J12">
            <v>150</v>
          </cell>
        </row>
        <row r="13">
          <cell r="C13">
            <v>304</v>
          </cell>
          <cell r="J13">
            <v>145</v>
          </cell>
        </row>
        <row r="14">
          <cell r="C14">
            <v>42</v>
          </cell>
          <cell r="J14">
            <v>140</v>
          </cell>
        </row>
        <row r="15">
          <cell r="C15">
            <v>40</v>
          </cell>
          <cell r="J15">
            <v>136</v>
          </cell>
        </row>
        <row r="16">
          <cell r="C16">
            <v>6</v>
          </cell>
          <cell r="J16">
            <v>132</v>
          </cell>
        </row>
        <row r="17">
          <cell r="J17">
            <v>128</v>
          </cell>
        </row>
        <row r="18">
          <cell r="J18">
            <v>124</v>
          </cell>
        </row>
        <row r="19">
          <cell r="J19">
            <v>120</v>
          </cell>
        </row>
        <row r="20">
          <cell r="J20">
            <v>116</v>
          </cell>
        </row>
        <row r="21">
          <cell r="J21">
            <v>112</v>
          </cell>
        </row>
        <row r="22">
          <cell r="J22">
            <v>108</v>
          </cell>
        </row>
        <row r="23">
          <cell r="J23">
            <v>104</v>
          </cell>
        </row>
        <row r="24">
          <cell r="J24">
            <v>100</v>
          </cell>
        </row>
        <row r="25">
          <cell r="J25">
            <v>98</v>
          </cell>
        </row>
        <row r="26">
          <cell r="J26">
            <v>96</v>
          </cell>
        </row>
        <row r="27">
          <cell r="J27">
            <v>94</v>
          </cell>
        </row>
        <row r="28">
          <cell r="J28">
            <v>92</v>
          </cell>
        </row>
        <row r="29">
          <cell r="J29">
            <v>90</v>
          </cell>
        </row>
        <row r="30">
          <cell r="J30">
            <v>88</v>
          </cell>
        </row>
        <row r="31">
          <cell r="J31">
            <v>86</v>
          </cell>
        </row>
        <row r="32">
          <cell r="J32">
            <v>84</v>
          </cell>
        </row>
        <row r="33">
          <cell r="J33">
            <v>82</v>
          </cell>
        </row>
        <row r="34">
          <cell r="J34">
            <v>80</v>
          </cell>
        </row>
        <row r="35">
          <cell r="J35">
            <v>79</v>
          </cell>
        </row>
        <row r="36">
          <cell r="J36">
            <v>78</v>
          </cell>
        </row>
        <row r="37">
          <cell r="J37">
            <v>77</v>
          </cell>
        </row>
        <row r="38">
          <cell r="J38">
            <v>76</v>
          </cell>
        </row>
        <row r="39">
          <cell r="J39">
            <v>75</v>
          </cell>
        </row>
        <row r="40">
          <cell r="J40">
            <v>74</v>
          </cell>
        </row>
        <row r="41">
          <cell r="J41">
            <v>73</v>
          </cell>
        </row>
        <row r="42">
          <cell r="J42">
            <v>72</v>
          </cell>
        </row>
        <row r="43">
          <cell r="J43">
            <v>71</v>
          </cell>
        </row>
        <row r="44">
          <cell r="J44">
            <v>70</v>
          </cell>
        </row>
        <row r="45">
          <cell r="J45">
            <v>69</v>
          </cell>
        </row>
        <row r="46">
          <cell r="J46">
            <v>68</v>
          </cell>
        </row>
        <row r="47">
          <cell r="J47">
            <v>67</v>
          </cell>
        </row>
        <row r="48">
          <cell r="J48">
            <v>66</v>
          </cell>
        </row>
        <row r="49">
          <cell r="J49">
            <v>65</v>
          </cell>
        </row>
        <row r="50">
          <cell r="J50">
            <v>64</v>
          </cell>
        </row>
        <row r="51">
          <cell r="J51">
            <v>63</v>
          </cell>
        </row>
        <row r="52">
          <cell r="J52">
            <v>62</v>
          </cell>
        </row>
        <row r="53">
          <cell r="J53">
            <v>61</v>
          </cell>
        </row>
        <row r="54">
          <cell r="J54">
            <v>60</v>
          </cell>
        </row>
      </sheetData>
      <sheetData sheetId="7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Points"/>
      <sheetName val="Etat Résultats"/>
      <sheetName val="Pts"/>
      <sheetName val="Num benjamins"/>
      <sheetName val="Trial"/>
      <sheetName val="XC"/>
      <sheetName val="DH"/>
      <sheetName val="Général 56"/>
    </sheetNames>
    <sheetDataSet>
      <sheetData sheetId="0"/>
      <sheetData sheetId="1"/>
      <sheetData sheetId="2"/>
      <sheetData sheetId="3">
        <row r="4">
          <cell r="A4">
            <v>3</v>
          </cell>
          <cell r="B4" t="str">
            <v>CAVENET</v>
          </cell>
          <cell r="C4" t="str">
            <v>Eliott</v>
          </cell>
          <cell r="D4" t="str">
            <v>M</v>
          </cell>
          <cell r="F4" t="str">
            <v>VC RUFFIACOIS</v>
          </cell>
        </row>
        <row r="5">
          <cell r="A5">
            <v>4</v>
          </cell>
          <cell r="B5" t="str">
            <v>CHENAIS</v>
          </cell>
          <cell r="C5" t="str">
            <v>Alexandre</v>
          </cell>
          <cell r="D5" t="str">
            <v>M</v>
          </cell>
          <cell r="F5" t="str">
            <v>VC RUFFIACOIS</v>
          </cell>
        </row>
        <row r="6">
          <cell r="A6">
            <v>5</v>
          </cell>
          <cell r="B6" t="str">
            <v>MAUGAND</v>
          </cell>
          <cell r="C6" t="str">
            <v>Alan</v>
          </cell>
          <cell r="D6" t="str">
            <v>M</v>
          </cell>
          <cell r="F6" t="str">
            <v>VC RUFFIACOIS</v>
          </cell>
        </row>
        <row r="7">
          <cell r="A7">
            <v>49</v>
          </cell>
          <cell r="B7" t="str">
            <v>COMMEUREUC</v>
          </cell>
          <cell r="C7" t="str">
            <v>Arthur</v>
          </cell>
          <cell r="D7" t="str">
            <v>M</v>
          </cell>
          <cell r="F7" t="str">
            <v>Team Bikers VTT</v>
          </cell>
        </row>
        <row r="8">
          <cell r="A8">
            <v>51</v>
          </cell>
          <cell r="B8" t="str">
            <v>HILLION</v>
          </cell>
          <cell r="C8" t="str">
            <v>Alban</v>
          </cell>
          <cell r="D8" t="str">
            <v>M</v>
          </cell>
          <cell r="F8" t="str">
            <v>Team Bikers VTT</v>
          </cell>
        </row>
        <row r="9">
          <cell r="A9">
            <v>54</v>
          </cell>
          <cell r="B9" t="str">
            <v>ANTOINE</v>
          </cell>
          <cell r="C9" t="str">
            <v>Thomas</v>
          </cell>
          <cell r="D9" t="str">
            <v>M</v>
          </cell>
          <cell r="E9">
            <v>39102</v>
          </cell>
          <cell r="F9" t="str">
            <v>VELO TAUPONT</v>
          </cell>
        </row>
        <row r="10">
          <cell r="A10">
            <v>55</v>
          </cell>
          <cell r="B10" t="str">
            <v>BOCQUENE</v>
          </cell>
          <cell r="C10" t="str">
            <v>Mewen</v>
          </cell>
          <cell r="D10" t="str">
            <v>M</v>
          </cell>
          <cell r="F10" t="str">
            <v>VELO TAUPONT</v>
          </cell>
        </row>
        <row r="11">
          <cell r="A11">
            <v>56</v>
          </cell>
          <cell r="B11" t="str">
            <v>BRIEND</v>
          </cell>
          <cell r="C11" t="str">
            <v>Alexiandre</v>
          </cell>
          <cell r="D11" t="str">
            <v>M</v>
          </cell>
          <cell r="F11" t="str">
            <v>VELO TAUPONT</v>
          </cell>
        </row>
        <row r="12">
          <cell r="A12">
            <v>58</v>
          </cell>
          <cell r="B12" t="str">
            <v>DESIGNE</v>
          </cell>
          <cell r="C12" t="str">
            <v>Guillaume</v>
          </cell>
          <cell r="D12" t="str">
            <v>M</v>
          </cell>
          <cell r="E12">
            <v>39129</v>
          </cell>
          <cell r="F12" t="str">
            <v>VELO TAUPONT</v>
          </cell>
        </row>
        <row r="13">
          <cell r="A13">
            <v>59</v>
          </cell>
          <cell r="B13" t="str">
            <v>GANDIN</v>
          </cell>
          <cell r="C13" t="str">
            <v>Dylan</v>
          </cell>
          <cell r="D13" t="str">
            <v>M</v>
          </cell>
          <cell r="F13" t="str">
            <v>VELO TAUPONT</v>
          </cell>
        </row>
        <row r="14">
          <cell r="A14">
            <v>60</v>
          </cell>
          <cell r="B14" t="str">
            <v>GICQUEL</v>
          </cell>
          <cell r="C14" t="str">
            <v>Gabin</v>
          </cell>
          <cell r="D14" t="str">
            <v>M</v>
          </cell>
          <cell r="E14">
            <v>39262</v>
          </cell>
          <cell r="F14" t="str">
            <v>VELO TAUPONT</v>
          </cell>
        </row>
        <row r="15">
          <cell r="A15">
            <v>61</v>
          </cell>
          <cell r="B15" t="str">
            <v>GUILLOUX</v>
          </cell>
          <cell r="C15" t="str">
            <v>Alexis</v>
          </cell>
          <cell r="D15" t="str">
            <v>M</v>
          </cell>
          <cell r="E15">
            <v>39101</v>
          </cell>
          <cell r="F15" t="str">
            <v>VELO TAUPONT</v>
          </cell>
        </row>
        <row r="16">
          <cell r="A16">
            <v>62</v>
          </cell>
          <cell r="B16" t="str">
            <v>GUILLOUX</v>
          </cell>
          <cell r="C16" t="str">
            <v>Mathis</v>
          </cell>
          <cell r="D16" t="str">
            <v>M</v>
          </cell>
          <cell r="E16">
            <v>39101</v>
          </cell>
          <cell r="F16" t="str">
            <v>VELO TAUPONT</v>
          </cell>
        </row>
        <row r="17">
          <cell r="A17">
            <v>64</v>
          </cell>
          <cell r="B17" t="str">
            <v>LE FOULGOC</v>
          </cell>
          <cell r="C17" t="str">
            <v>Kylian</v>
          </cell>
          <cell r="D17" t="str">
            <v>M</v>
          </cell>
          <cell r="F17" t="str">
            <v>VELO TAUPONT</v>
          </cell>
        </row>
        <row r="18">
          <cell r="A18">
            <v>65</v>
          </cell>
          <cell r="B18" t="str">
            <v>MASSON</v>
          </cell>
          <cell r="C18" t="str">
            <v>Riwan</v>
          </cell>
          <cell r="D18" t="str">
            <v>M</v>
          </cell>
          <cell r="F18" t="str">
            <v>VELO TAUPONT</v>
          </cell>
        </row>
        <row r="19">
          <cell r="A19">
            <v>66</v>
          </cell>
          <cell r="B19" t="str">
            <v>PATIER</v>
          </cell>
          <cell r="C19" t="str">
            <v>Soren</v>
          </cell>
          <cell r="D19" t="str">
            <v>M</v>
          </cell>
          <cell r="F19" t="str">
            <v>VELO TAUPONT</v>
          </cell>
        </row>
        <row r="20">
          <cell r="A20">
            <v>68</v>
          </cell>
          <cell r="B20" t="str">
            <v>RICHARD</v>
          </cell>
          <cell r="C20" t="str">
            <v>Yzen</v>
          </cell>
          <cell r="D20" t="str">
            <v>M</v>
          </cell>
          <cell r="E20">
            <v>39162</v>
          </cell>
          <cell r="F20" t="str">
            <v>VELO TAUPONT</v>
          </cell>
        </row>
        <row r="21">
          <cell r="A21">
            <v>101</v>
          </cell>
          <cell r="B21" t="str">
            <v xml:space="preserve">SOUFIANE </v>
          </cell>
          <cell r="C21" t="str">
            <v>Walid</v>
          </cell>
          <cell r="D21" t="str">
            <v>M</v>
          </cell>
          <cell r="F21" t="str">
            <v>VELO TAUPONT</v>
          </cell>
        </row>
        <row r="22">
          <cell r="A22">
            <v>129</v>
          </cell>
          <cell r="B22" t="str">
            <v>DAVID</v>
          </cell>
          <cell r="C22" t="str">
            <v>Estheban</v>
          </cell>
          <cell r="D22" t="str">
            <v>M</v>
          </cell>
          <cell r="F22" t="str">
            <v>AUNAY VTT SLPB</v>
          </cell>
        </row>
      </sheetData>
      <sheetData sheetId="4">
        <row r="5">
          <cell r="C5">
            <v>54</v>
          </cell>
          <cell r="AO5">
            <v>200</v>
          </cell>
        </row>
        <row r="6">
          <cell r="C6">
            <v>51</v>
          </cell>
          <cell r="AO6">
            <v>190</v>
          </cell>
        </row>
        <row r="7">
          <cell r="C7">
            <v>58</v>
          </cell>
          <cell r="AO7">
            <v>181</v>
          </cell>
        </row>
        <row r="8">
          <cell r="C8">
            <v>68</v>
          </cell>
          <cell r="AO8">
            <v>173</v>
          </cell>
        </row>
        <row r="9">
          <cell r="C9">
            <v>61</v>
          </cell>
          <cell r="AO9">
            <v>166</v>
          </cell>
        </row>
        <row r="10">
          <cell r="C10">
            <v>49</v>
          </cell>
          <cell r="AO10">
            <v>160</v>
          </cell>
        </row>
        <row r="11">
          <cell r="C11">
            <v>55</v>
          </cell>
          <cell r="AO11">
            <v>155</v>
          </cell>
        </row>
        <row r="12">
          <cell r="C12">
            <v>59</v>
          </cell>
          <cell r="AO12">
            <v>150</v>
          </cell>
        </row>
        <row r="13">
          <cell r="C13">
            <v>64</v>
          </cell>
          <cell r="AO13">
            <v>145</v>
          </cell>
        </row>
        <row r="14">
          <cell r="C14">
            <v>60</v>
          </cell>
          <cell r="AO14">
            <v>140</v>
          </cell>
        </row>
        <row r="15">
          <cell r="C15">
            <v>66</v>
          </cell>
          <cell r="AO15">
            <v>136</v>
          </cell>
        </row>
        <row r="16">
          <cell r="C16">
            <v>56</v>
          </cell>
          <cell r="AO16">
            <v>132</v>
          </cell>
        </row>
        <row r="17">
          <cell r="C17">
            <v>62</v>
          </cell>
          <cell r="AO17">
            <v>128</v>
          </cell>
        </row>
        <row r="18">
          <cell r="C18">
            <v>65</v>
          </cell>
          <cell r="AO18">
            <v>124</v>
          </cell>
        </row>
        <row r="19">
          <cell r="C19">
            <v>101</v>
          </cell>
          <cell r="AO19">
            <v>120</v>
          </cell>
        </row>
        <row r="20">
          <cell r="AO20">
            <v>116</v>
          </cell>
        </row>
        <row r="21">
          <cell r="AO21">
            <v>112</v>
          </cell>
        </row>
        <row r="22">
          <cell r="AO22">
            <v>108</v>
          </cell>
        </row>
        <row r="23">
          <cell r="AO23">
            <v>104</v>
          </cell>
        </row>
        <row r="24">
          <cell r="AO24">
            <v>100</v>
          </cell>
        </row>
        <row r="25">
          <cell r="AO25">
            <v>98</v>
          </cell>
        </row>
        <row r="26">
          <cell r="AO26">
            <v>96</v>
          </cell>
        </row>
        <row r="27">
          <cell r="AO27">
            <v>94</v>
          </cell>
        </row>
        <row r="28">
          <cell r="AO28">
            <v>92</v>
          </cell>
        </row>
        <row r="29">
          <cell r="AO29">
            <v>90</v>
          </cell>
        </row>
        <row r="30">
          <cell r="AO30">
            <v>88</v>
          </cell>
        </row>
        <row r="31">
          <cell r="AO31">
            <v>86</v>
          </cell>
        </row>
        <row r="32">
          <cell r="AO32">
            <v>84</v>
          </cell>
        </row>
        <row r="33">
          <cell r="AO33">
            <v>82</v>
          </cell>
        </row>
        <row r="34">
          <cell r="AO34">
            <v>80</v>
          </cell>
        </row>
        <row r="35">
          <cell r="AO35">
            <v>79</v>
          </cell>
        </row>
        <row r="36">
          <cell r="AO36">
            <v>78</v>
          </cell>
        </row>
        <row r="37">
          <cell r="AO37">
            <v>77</v>
          </cell>
        </row>
        <row r="38">
          <cell r="AO38">
            <v>76</v>
          </cell>
        </row>
        <row r="39">
          <cell r="AO39">
            <v>75</v>
          </cell>
        </row>
        <row r="40">
          <cell r="AO40">
            <v>74</v>
          </cell>
        </row>
        <row r="41">
          <cell r="AO41">
            <v>73</v>
          </cell>
        </row>
        <row r="42">
          <cell r="AO42">
            <v>72</v>
          </cell>
        </row>
        <row r="43">
          <cell r="AO43">
            <v>71</v>
          </cell>
        </row>
        <row r="44">
          <cell r="AO44">
            <v>70</v>
          </cell>
        </row>
        <row r="45">
          <cell r="AO45">
            <v>69</v>
          </cell>
        </row>
        <row r="46">
          <cell r="AO46">
            <v>68</v>
          </cell>
        </row>
        <row r="47">
          <cell r="AO47">
            <v>67</v>
          </cell>
        </row>
        <row r="48">
          <cell r="AO48">
            <v>66</v>
          </cell>
        </row>
        <row r="49">
          <cell r="AO49">
            <v>65</v>
          </cell>
        </row>
        <row r="50">
          <cell r="AO50">
            <v>64</v>
          </cell>
        </row>
        <row r="51">
          <cell r="AO51">
            <v>63</v>
          </cell>
        </row>
        <row r="52">
          <cell r="AO52">
            <v>62</v>
          </cell>
        </row>
        <row r="53">
          <cell r="AO53">
            <v>61</v>
          </cell>
        </row>
        <row r="54">
          <cell r="AO54">
            <v>60</v>
          </cell>
        </row>
      </sheetData>
      <sheetData sheetId="5">
        <row r="5">
          <cell r="C5">
            <v>54</v>
          </cell>
          <cell r="G5">
            <v>200</v>
          </cell>
        </row>
        <row r="6">
          <cell r="C6">
            <v>129</v>
          </cell>
          <cell r="G6">
            <v>190</v>
          </cell>
        </row>
        <row r="7">
          <cell r="C7">
            <v>60</v>
          </cell>
          <cell r="G7">
            <v>181</v>
          </cell>
        </row>
        <row r="8">
          <cell r="C8">
            <v>49</v>
          </cell>
          <cell r="G8">
            <v>173</v>
          </cell>
        </row>
        <row r="9">
          <cell r="C9">
            <v>64</v>
          </cell>
          <cell r="G9">
            <v>166</v>
          </cell>
        </row>
        <row r="10">
          <cell r="C10">
            <v>56</v>
          </cell>
          <cell r="G10">
            <v>160</v>
          </cell>
        </row>
        <row r="11">
          <cell r="C11">
            <v>58</v>
          </cell>
          <cell r="G11">
            <v>155</v>
          </cell>
        </row>
        <row r="12">
          <cell r="C12">
            <v>68</v>
          </cell>
          <cell r="G12">
            <v>150</v>
          </cell>
        </row>
        <row r="13">
          <cell r="C13">
            <v>55</v>
          </cell>
          <cell r="G13">
            <v>145</v>
          </cell>
        </row>
        <row r="14">
          <cell r="C14">
            <v>4</v>
          </cell>
          <cell r="G14">
            <v>140</v>
          </cell>
        </row>
        <row r="15">
          <cell r="C15">
            <v>5</v>
          </cell>
          <cell r="G15">
            <v>136</v>
          </cell>
        </row>
        <row r="16">
          <cell r="C16">
            <v>65</v>
          </cell>
          <cell r="G16">
            <v>132</v>
          </cell>
        </row>
        <row r="17">
          <cell r="C17">
            <v>51</v>
          </cell>
          <cell r="G17">
            <v>128</v>
          </cell>
        </row>
        <row r="18">
          <cell r="G18">
            <v>124</v>
          </cell>
        </row>
        <row r="19">
          <cell r="G19">
            <v>120</v>
          </cell>
        </row>
        <row r="20">
          <cell r="G20">
            <v>116</v>
          </cell>
        </row>
        <row r="21">
          <cell r="G21">
            <v>112</v>
          </cell>
        </row>
        <row r="22">
          <cell r="G22">
            <v>108</v>
          </cell>
        </row>
        <row r="23">
          <cell r="G23">
            <v>104</v>
          </cell>
        </row>
        <row r="24">
          <cell r="G24">
            <v>100</v>
          </cell>
        </row>
        <row r="25">
          <cell r="G25">
            <v>98</v>
          </cell>
        </row>
        <row r="26">
          <cell r="G26">
            <v>96</v>
          </cell>
        </row>
        <row r="27">
          <cell r="G27">
            <v>94</v>
          </cell>
        </row>
        <row r="28">
          <cell r="G28">
            <v>92</v>
          </cell>
        </row>
        <row r="29">
          <cell r="G29">
            <v>90</v>
          </cell>
        </row>
        <row r="30">
          <cell r="G30">
            <v>88</v>
          </cell>
        </row>
        <row r="31">
          <cell r="G31">
            <v>86</v>
          </cell>
        </row>
        <row r="32">
          <cell r="G32">
            <v>84</v>
          </cell>
        </row>
        <row r="33">
          <cell r="G33">
            <v>82</v>
          </cell>
        </row>
        <row r="34">
          <cell r="G34">
            <v>80</v>
          </cell>
        </row>
        <row r="35">
          <cell r="G35">
            <v>79</v>
          </cell>
        </row>
        <row r="36">
          <cell r="G36">
            <v>78</v>
          </cell>
        </row>
        <row r="37">
          <cell r="G37">
            <v>77</v>
          </cell>
        </row>
        <row r="38">
          <cell r="G38">
            <v>76</v>
          </cell>
        </row>
        <row r="39">
          <cell r="G39">
            <v>75</v>
          </cell>
        </row>
        <row r="40">
          <cell r="G40">
            <v>74</v>
          </cell>
        </row>
        <row r="41">
          <cell r="G41">
            <v>73</v>
          </cell>
        </row>
        <row r="42">
          <cell r="G42">
            <v>72</v>
          </cell>
        </row>
        <row r="43">
          <cell r="G43">
            <v>71</v>
          </cell>
        </row>
        <row r="44">
          <cell r="G44">
            <v>70</v>
          </cell>
        </row>
        <row r="45">
          <cell r="G45">
            <v>69</v>
          </cell>
        </row>
        <row r="46">
          <cell r="G46">
            <v>68</v>
          </cell>
        </row>
        <row r="47">
          <cell r="G47">
            <v>67</v>
          </cell>
        </row>
        <row r="48">
          <cell r="G48">
            <v>66</v>
          </cell>
        </row>
        <row r="49">
          <cell r="G49">
            <v>65</v>
          </cell>
        </row>
        <row r="50">
          <cell r="G50">
            <v>64</v>
          </cell>
        </row>
        <row r="51">
          <cell r="G51">
            <v>63</v>
          </cell>
        </row>
        <row r="52">
          <cell r="G52">
            <v>62</v>
          </cell>
        </row>
        <row r="53">
          <cell r="G53">
            <v>61</v>
          </cell>
        </row>
        <row r="54">
          <cell r="G54">
            <v>60</v>
          </cell>
        </row>
      </sheetData>
      <sheetData sheetId="6">
        <row r="5">
          <cell r="C5">
            <v>54</v>
          </cell>
          <cell r="J5">
            <v>200</v>
          </cell>
        </row>
        <row r="6">
          <cell r="C6">
            <v>58</v>
          </cell>
          <cell r="J6">
            <v>190</v>
          </cell>
        </row>
        <row r="7">
          <cell r="C7">
            <v>129</v>
          </cell>
          <cell r="J7">
            <v>181</v>
          </cell>
        </row>
        <row r="8">
          <cell r="C8">
            <v>68</v>
          </cell>
          <cell r="J8">
            <v>173</v>
          </cell>
        </row>
        <row r="9">
          <cell r="C9">
            <v>60</v>
          </cell>
          <cell r="J9">
            <v>166</v>
          </cell>
        </row>
        <row r="10">
          <cell r="C10">
            <v>51</v>
          </cell>
          <cell r="J10">
            <v>160</v>
          </cell>
        </row>
        <row r="11">
          <cell r="C11">
            <v>49</v>
          </cell>
          <cell r="J11">
            <v>155</v>
          </cell>
        </row>
        <row r="12">
          <cell r="C12">
            <v>64</v>
          </cell>
          <cell r="J12">
            <v>150</v>
          </cell>
        </row>
        <row r="13">
          <cell r="C13">
            <v>56</v>
          </cell>
          <cell r="J13">
            <v>145</v>
          </cell>
        </row>
        <row r="14">
          <cell r="C14">
            <v>55</v>
          </cell>
          <cell r="J14">
            <v>140</v>
          </cell>
        </row>
        <row r="15">
          <cell r="C15">
            <v>4</v>
          </cell>
          <cell r="J15">
            <v>136</v>
          </cell>
        </row>
        <row r="16">
          <cell r="C16">
            <v>5</v>
          </cell>
          <cell r="J16">
            <v>132</v>
          </cell>
        </row>
        <row r="17">
          <cell r="C17">
            <v>65</v>
          </cell>
          <cell r="J17">
            <v>128</v>
          </cell>
        </row>
        <row r="18">
          <cell r="J18">
            <v>124</v>
          </cell>
        </row>
        <row r="19">
          <cell r="J19">
            <v>120</v>
          </cell>
        </row>
        <row r="20">
          <cell r="J20">
            <v>116</v>
          </cell>
        </row>
        <row r="21">
          <cell r="J21">
            <v>112</v>
          </cell>
        </row>
        <row r="22">
          <cell r="J22">
            <v>108</v>
          </cell>
        </row>
        <row r="23">
          <cell r="J23">
            <v>104</v>
          </cell>
        </row>
        <row r="24">
          <cell r="J24">
            <v>100</v>
          </cell>
        </row>
        <row r="25">
          <cell r="J25">
            <v>98</v>
          </cell>
        </row>
        <row r="26">
          <cell r="J26">
            <v>96</v>
          </cell>
        </row>
        <row r="27">
          <cell r="J27">
            <v>94</v>
          </cell>
        </row>
        <row r="28">
          <cell r="J28">
            <v>92</v>
          </cell>
        </row>
        <row r="29">
          <cell r="J29">
            <v>90</v>
          </cell>
        </row>
        <row r="30">
          <cell r="J30">
            <v>88</v>
          </cell>
        </row>
        <row r="31">
          <cell r="J31">
            <v>86</v>
          </cell>
        </row>
        <row r="32">
          <cell r="J32">
            <v>84</v>
          </cell>
        </row>
        <row r="33">
          <cell r="J33">
            <v>82</v>
          </cell>
        </row>
        <row r="34">
          <cell r="J34">
            <v>80</v>
          </cell>
        </row>
        <row r="35">
          <cell r="J35">
            <v>79</v>
          </cell>
        </row>
        <row r="36">
          <cell r="J36">
            <v>78</v>
          </cell>
        </row>
        <row r="37">
          <cell r="J37">
            <v>77</v>
          </cell>
        </row>
        <row r="38">
          <cell r="J38">
            <v>76</v>
          </cell>
        </row>
        <row r="39">
          <cell r="J39">
            <v>75</v>
          </cell>
        </row>
        <row r="40">
          <cell r="J40">
            <v>74</v>
          </cell>
        </row>
        <row r="41">
          <cell r="J41">
            <v>73</v>
          </cell>
        </row>
        <row r="42">
          <cell r="J42">
            <v>72</v>
          </cell>
        </row>
        <row r="43">
          <cell r="J43">
            <v>71</v>
          </cell>
        </row>
        <row r="44">
          <cell r="J44">
            <v>70</v>
          </cell>
        </row>
        <row r="45">
          <cell r="J45">
            <v>69</v>
          </cell>
        </row>
        <row r="46">
          <cell r="J46">
            <v>68</v>
          </cell>
        </row>
        <row r="47">
          <cell r="J47">
            <v>67</v>
          </cell>
        </row>
        <row r="48">
          <cell r="J48">
            <v>66</v>
          </cell>
        </row>
        <row r="49">
          <cell r="J49">
            <v>65</v>
          </cell>
        </row>
        <row r="50">
          <cell r="J50">
            <v>64</v>
          </cell>
        </row>
        <row r="51">
          <cell r="J51">
            <v>63</v>
          </cell>
        </row>
        <row r="52">
          <cell r="J52">
            <v>62</v>
          </cell>
        </row>
        <row r="53">
          <cell r="J53">
            <v>61</v>
          </cell>
        </row>
        <row r="54">
          <cell r="J54">
            <v>60</v>
          </cell>
        </row>
      </sheetData>
      <sheetData sheetId="7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oints"/>
      <sheetName val="Etat Résultats"/>
      <sheetName val="Pts"/>
      <sheetName val="Num cadets"/>
      <sheetName val="Trial"/>
      <sheetName val="XC"/>
      <sheetName val="DH"/>
      <sheetName val="Général 56"/>
    </sheetNames>
    <sheetDataSet>
      <sheetData sheetId="0"/>
      <sheetData sheetId="1"/>
      <sheetData sheetId="2"/>
      <sheetData sheetId="3">
        <row r="4">
          <cell r="A4">
            <v>12</v>
          </cell>
          <cell r="B4" t="str">
            <v>DELANOE</v>
          </cell>
          <cell r="C4" t="str">
            <v>Léane</v>
          </cell>
          <cell r="D4" t="str">
            <v>F</v>
          </cell>
          <cell r="F4" t="str">
            <v>VC DINANNAIS</v>
          </cell>
        </row>
        <row r="5">
          <cell r="A5">
            <v>13</v>
          </cell>
          <cell r="B5" t="str">
            <v>CARPENTIER</v>
          </cell>
          <cell r="C5" t="str">
            <v>Alexis</v>
          </cell>
          <cell r="D5" t="str">
            <v>M</v>
          </cell>
          <cell r="F5" t="str">
            <v>EC QUEVENOISE</v>
          </cell>
        </row>
        <row r="6">
          <cell r="A6">
            <v>14</v>
          </cell>
          <cell r="B6" t="str">
            <v>DANO</v>
          </cell>
          <cell r="C6" t="str">
            <v>Melvin</v>
          </cell>
          <cell r="D6" t="str">
            <v>M</v>
          </cell>
          <cell r="F6" t="str">
            <v>VTT LOYAT</v>
          </cell>
        </row>
        <row r="7">
          <cell r="A7">
            <v>15</v>
          </cell>
          <cell r="B7" t="str">
            <v>EVEN</v>
          </cell>
          <cell r="C7" t="str">
            <v>Alyssa</v>
          </cell>
          <cell r="D7" t="str">
            <v>F</v>
          </cell>
          <cell r="F7" t="str">
            <v>VTT LOYAT</v>
          </cell>
        </row>
        <row r="8">
          <cell r="A8">
            <v>16</v>
          </cell>
          <cell r="B8" t="str">
            <v>DANY</v>
          </cell>
          <cell r="C8" t="str">
            <v>Louwan</v>
          </cell>
          <cell r="D8" t="str">
            <v>M</v>
          </cell>
          <cell r="F8" t="str">
            <v>VC RUFFIACOIS</v>
          </cell>
        </row>
        <row r="9">
          <cell r="A9">
            <v>17</v>
          </cell>
          <cell r="B9" t="str">
            <v>HARRINGTON</v>
          </cell>
          <cell r="C9" t="str">
            <v>Joe</v>
          </cell>
          <cell r="D9" t="str">
            <v>M</v>
          </cell>
          <cell r="F9" t="str">
            <v>VC RUFFIACOIS</v>
          </cell>
        </row>
        <row r="10">
          <cell r="A10">
            <v>36</v>
          </cell>
          <cell r="B10" t="str">
            <v>ANTOINE</v>
          </cell>
          <cell r="C10" t="str">
            <v>Mathieu</v>
          </cell>
          <cell r="D10" t="str">
            <v>M</v>
          </cell>
          <cell r="F10" t="str">
            <v>VELO TAUPONT</v>
          </cell>
        </row>
        <row r="11">
          <cell r="A11">
            <v>37</v>
          </cell>
          <cell r="B11" t="str">
            <v>BOITEL</v>
          </cell>
          <cell r="C11" t="str">
            <v>Lilian</v>
          </cell>
          <cell r="D11" t="str">
            <v>M</v>
          </cell>
          <cell r="E11">
            <v>37948</v>
          </cell>
          <cell r="F11" t="str">
            <v>VELO TAUPONT</v>
          </cell>
        </row>
      </sheetData>
      <sheetData sheetId="4">
        <row r="5">
          <cell r="C5">
            <v>37</v>
          </cell>
          <cell r="AO5">
            <v>200</v>
          </cell>
        </row>
        <row r="6">
          <cell r="C6">
            <v>36</v>
          </cell>
          <cell r="AO6">
            <v>190</v>
          </cell>
        </row>
        <row r="7">
          <cell r="AO7">
            <v>181</v>
          </cell>
        </row>
        <row r="8">
          <cell r="AO8">
            <v>173</v>
          </cell>
        </row>
        <row r="9">
          <cell r="AO9">
            <v>166</v>
          </cell>
        </row>
        <row r="10">
          <cell r="AO10">
            <v>160</v>
          </cell>
        </row>
        <row r="11">
          <cell r="AO11">
            <v>155</v>
          </cell>
        </row>
        <row r="12">
          <cell r="AO12">
            <v>150</v>
          </cell>
        </row>
        <row r="13">
          <cell r="AO13">
            <v>145</v>
          </cell>
        </row>
        <row r="14">
          <cell r="AO14">
            <v>140</v>
          </cell>
        </row>
        <row r="15">
          <cell r="AO15">
            <v>136</v>
          </cell>
        </row>
        <row r="16">
          <cell r="AO16">
            <v>132</v>
          </cell>
        </row>
        <row r="17">
          <cell r="AO17">
            <v>128</v>
          </cell>
        </row>
        <row r="18">
          <cell r="AO18">
            <v>124</v>
          </cell>
        </row>
        <row r="19">
          <cell r="AO19">
            <v>120</v>
          </cell>
        </row>
        <row r="20">
          <cell r="AO20">
            <v>116</v>
          </cell>
        </row>
        <row r="21">
          <cell r="AO21">
            <v>112</v>
          </cell>
        </row>
        <row r="22">
          <cell r="AO22">
            <v>108</v>
          </cell>
        </row>
        <row r="23">
          <cell r="AO23">
            <v>104</v>
          </cell>
        </row>
        <row r="24">
          <cell r="AO24">
            <v>100</v>
          </cell>
        </row>
        <row r="25">
          <cell r="AO25">
            <v>98</v>
          </cell>
        </row>
        <row r="26">
          <cell r="AO26">
            <v>96</v>
          </cell>
        </row>
        <row r="27">
          <cell r="AO27">
            <v>94</v>
          </cell>
        </row>
        <row r="28">
          <cell r="AO28">
            <v>92</v>
          </cell>
        </row>
        <row r="29">
          <cell r="AO29">
            <v>90</v>
          </cell>
        </row>
        <row r="30">
          <cell r="AO30">
            <v>88</v>
          </cell>
        </row>
        <row r="31">
          <cell r="AO31">
            <v>86</v>
          </cell>
        </row>
        <row r="32">
          <cell r="AO32">
            <v>84</v>
          </cell>
        </row>
        <row r="33">
          <cell r="AO33">
            <v>82</v>
          </cell>
        </row>
        <row r="34">
          <cell r="AO34">
            <v>80</v>
          </cell>
        </row>
        <row r="35">
          <cell r="AO35">
            <v>79</v>
          </cell>
        </row>
        <row r="36">
          <cell r="AO36">
            <v>78</v>
          </cell>
        </row>
        <row r="37">
          <cell r="AO37">
            <v>77</v>
          </cell>
        </row>
        <row r="38">
          <cell r="AO38">
            <v>76</v>
          </cell>
        </row>
        <row r="39">
          <cell r="AO39">
            <v>75</v>
          </cell>
        </row>
        <row r="40">
          <cell r="AO40">
            <v>74</v>
          </cell>
        </row>
        <row r="41">
          <cell r="AO41">
            <v>73</v>
          </cell>
        </row>
        <row r="42">
          <cell r="AO42">
            <v>72</v>
          </cell>
        </row>
        <row r="43">
          <cell r="AO43">
            <v>71</v>
          </cell>
        </row>
        <row r="44">
          <cell r="AO44">
            <v>70</v>
          </cell>
        </row>
        <row r="45">
          <cell r="AO45">
            <v>69</v>
          </cell>
        </row>
        <row r="46">
          <cell r="AO46">
            <v>68</v>
          </cell>
        </row>
        <row r="47">
          <cell r="AO47">
            <v>67</v>
          </cell>
        </row>
        <row r="48">
          <cell r="AO48">
            <v>66</v>
          </cell>
        </row>
        <row r="49">
          <cell r="AO49">
            <v>65</v>
          </cell>
        </row>
        <row r="50">
          <cell r="AO50">
            <v>64</v>
          </cell>
        </row>
        <row r="51">
          <cell r="AO51">
            <v>63</v>
          </cell>
        </row>
        <row r="52">
          <cell r="AO52">
            <v>62</v>
          </cell>
        </row>
        <row r="53">
          <cell r="AO53">
            <v>61</v>
          </cell>
        </row>
        <row r="54">
          <cell r="AO54">
            <v>60</v>
          </cell>
        </row>
      </sheetData>
      <sheetData sheetId="5">
        <row r="5">
          <cell r="C5">
            <v>37</v>
          </cell>
          <cell r="G5">
            <v>200</v>
          </cell>
        </row>
        <row r="6">
          <cell r="C6">
            <v>13</v>
          </cell>
          <cell r="G6">
            <v>190</v>
          </cell>
        </row>
        <row r="7">
          <cell r="C7">
            <v>12</v>
          </cell>
          <cell r="G7">
            <v>181</v>
          </cell>
        </row>
        <row r="8">
          <cell r="C8">
            <v>17</v>
          </cell>
          <cell r="G8">
            <v>173</v>
          </cell>
        </row>
        <row r="9">
          <cell r="C9">
            <v>14</v>
          </cell>
          <cell r="G9">
            <v>166</v>
          </cell>
        </row>
        <row r="10">
          <cell r="C10">
            <v>16</v>
          </cell>
          <cell r="G10">
            <v>160</v>
          </cell>
        </row>
        <row r="11">
          <cell r="C11">
            <v>15</v>
          </cell>
          <cell r="G11">
            <v>155</v>
          </cell>
        </row>
        <row r="12">
          <cell r="C12">
            <v>36</v>
          </cell>
          <cell r="G12">
            <v>150</v>
          </cell>
        </row>
        <row r="13">
          <cell r="G13">
            <v>145</v>
          </cell>
        </row>
        <row r="14">
          <cell r="G14">
            <v>140</v>
          </cell>
        </row>
        <row r="15">
          <cell r="G15">
            <v>136</v>
          </cell>
        </row>
        <row r="16">
          <cell r="G16">
            <v>132</v>
          </cell>
        </row>
        <row r="17">
          <cell r="G17">
            <v>128</v>
          </cell>
        </row>
        <row r="18">
          <cell r="G18">
            <v>124</v>
          </cell>
        </row>
        <row r="19">
          <cell r="G19">
            <v>120</v>
          </cell>
        </row>
        <row r="20">
          <cell r="G20">
            <v>116</v>
          </cell>
        </row>
        <row r="21">
          <cell r="G21">
            <v>112</v>
          </cell>
        </row>
        <row r="22">
          <cell r="G22">
            <v>108</v>
          </cell>
        </row>
        <row r="23">
          <cell r="G23">
            <v>104</v>
          </cell>
        </row>
        <row r="24">
          <cell r="G24">
            <v>100</v>
          </cell>
        </row>
        <row r="25">
          <cell r="G25">
            <v>98</v>
          </cell>
        </row>
        <row r="26">
          <cell r="G26">
            <v>96</v>
          </cell>
        </row>
        <row r="27">
          <cell r="G27">
            <v>94</v>
          </cell>
        </row>
        <row r="28">
          <cell r="G28">
            <v>92</v>
          </cell>
        </row>
        <row r="29">
          <cell r="G29">
            <v>90</v>
          </cell>
        </row>
        <row r="30">
          <cell r="G30">
            <v>88</v>
          </cell>
        </row>
        <row r="31">
          <cell r="G31">
            <v>86</v>
          </cell>
        </row>
        <row r="32">
          <cell r="G32">
            <v>84</v>
          </cell>
        </row>
        <row r="33">
          <cell r="G33">
            <v>82</v>
          </cell>
        </row>
        <row r="34">
          <cell r="G34">
            <v>80</v>
          </cell>
        </row>
        <row r="35">
          <cell r="G35">
            <v>79</v>
          </cell>
        </row>
        <row r="36">
          <cell r="G36">
            <v>78</v>
          </cell>
        </row>
        <row r="37">
          <cell r="G37">
            <v>77</v>
          </cell>
        </row>
        <row r="38">
          <cell r="G38">
            <v>76</v>
          </cell>
        </row>
        <row r="39">
          <cell r="G39">
            <v>75</v>
          </cell>
        </row>
        <row r="40">
          <cell r="G40">
            <v>74</v>
          </cell>
        </row>
        <row r="41">
          <cell r="G41">
            <v>73</v>
          </cell>
        </row>
        <row r="42">
          <cell r="G42">
            <v>72</v>
          </cell>
        </row>
        <row r="43">
          <cell r="G43">
            <v>71</v>
          </cell>
        </row>
        <row r="44">
          <cell r="G44">
            <v>70</v>
          </cell>
        </row>
        <row r="45">
          <cell r="G45">
            <v>69</v>
          </cell>
        </row>
        <row r="46">
          <cell r="G46">
            <v>68</v>
          </cell>
        </row>
        <row r="47">
          <cell r="G47">
            <v>67</v>
          </cell>
        </row>
        <row r="48">
          <cell r="G48">
            <v>66</v>
          </cell>
        </row>
        <row r="49">
          <cell r="G49">
            <v>65</v>
          </cell>
        </row>
      </sheetData>
      <sheetData sheetId="6">
        <row r="5">
          <cell r="C5">
            <v>14</v>
          </cell>
          <cell r="J5">
            <v>200</v>
          </cell>
        </row>
        <row r="6">
          <cell r="C6">
            <v>37</v>
          </cell>
          <cell r="J6">
            <v>190</v>
          </cell>
        </row>
        <row r="7">
          <cell r="C7">
            <v>12</v>
          </cell>
          <cell r="J7">
            <v>181</v>
          </cell>
        </row>
        <row r="8">
          <cell r="C8">
            <v>17</v>
          </cell>
          <cell r="J8">
            <v>173</v>
          </cell>
        </row>
        <row r="9">
          <cell r="C9">
            <v>36</v>
          </cell>
          <cell r="J9">
            <v>166</v>
          </cell>
        </row>
        <row r="10">
          <cell r="C10">
            <v>13</v>
          </cell>
          <cell r="J10">
            <v>160</v>
          </cell>
        </row>
        <row r="11">
          <cell r="C11">
            <v>15</v>
          </cell>
          <cell r="J11">
            <v>155</v>
          </cell>
        </row>
        <row r="12">
          <cell r="J12">
            <v>150</v>
          </cell>
        </row>
        <row r="13">
          <cell r="J13">
            <v>145</v>
          </cell>
        </row>
        <row r="14">
          <cell r="J14">
            <v>140</v>
          </cell>
        </row>
        <row r="15">
          <cell r="J15">
            <v>136</v>
          </cell>
        </row>
        <row r="16">
          <cell r="J16">
            <v>132</v>
          </cell>
        </row>
        <row r="17">
          <cell r="J17">
            <v>128</v>
          </cell>
        </row>
        <row r="18">
          <cell r="J18">
            <v>124</v>
          </cell>
        </row>
        <row r="19">
          <cell r="J19">
            <v>120</v>
          </cell>
        </row>
        <row r="20">
          <cell r="J20">
            <v>116</v>
          </cell>
        </row>
        <row r="21">
          <cell r="J21">
            <v>112</v>
          </cell>
        </row>
        <row r="22">
          <cell r="J22">
            <v>108</v>
          </cell>
        </row>
        <row r="23">
          <cell r="J23">
            <v>104</v>
          </cell>
        </row>
        <row r="24">
          <cell r="J24">
            <v>100</v>
          </cell>
        </row>
        <row r="25">
          <cell r="J25">
            <v>98</v>
          </cell>
        </row>
        <row r="26">
          <cell r="J26">
            <v>96</v>
          </cell>
        </row>
        <row r="27">
          <cell r="J27">
            <v>94</v>
          </cell>
        </row>
        <row r="28">
          <cell r="J28">
            <v>92</v>
          </cell>
        </row>
        <row r="29">
          <cell r="J29">
            <v>90</v>
          </cell>
        </row>
        <row r="30">
          <cell r="J30">
            <v>88</v>
          </cell>
        </row>
        <row r="31">
          <cell r="J31">
            <v>86</v>
          </cell>
        </row>
        <row r="32">
          <cell r="J32">
            <v>84</v>
          </cell>
        </row>
        <row r="33">
          <cell r="J33">
            <v>82</v>
          </cell>
        </row>
        <row r="34">
          <cell r="J34">
            <v>80</v>
          </cell>
        </row>
        <row r="35">
          <cell r="J35">
            <v>79</v>
          </cell>
        </row>
        <row r="36">
          <cell r="J36">
            <v>78</v>
          </cell>
        </row>
        <row r="37">
          <cell r="J37">
            <v>77</v>
          </cell>
        </row>
        <row r="38">
          <cell r="J38">
            <v>76</v>
          </cell>
        </row>
        <row r="39">
          <cell r="J39">
            <v>75</v>
          </cell>
        </row>
        <row r="40">
          <cell r="J40">
            <v>74</v>
          </cell>
        </row>
        <row r="41">
          <cell r="J41">
            <v>73</v>
          </cell>
        </row>
        <row r="42">
          <cell r="J42">
            <v>72</v>
          </cell>
        </row>
        <row r="43">
          <cell r="J43">
            <v>71</v>
          </cell>
        </row>
        <row r="44">
          <cell r="J44">
            <v>70</v>
          </cell>
        </row>
        <row r="45">
          <cell r="J45">
            <v>69</v>
          </cell>
        </row>
        <row r="46">
          <cell r="J46">
            <v>68</v>
          </cell>
        </row>
        <row r="47">
          <cell r="J47">
            <v>67</v>
          </cell>
        </row>
        <row r="48">
          <cell r="J48">
            <v>66</v>
          </cell>
        </row>
        <row r="49">
          <cell r="J49">
            <v>65</v>
          </cell>
        </row>
        <row r="50">
          <cell r="J50">
            <v>64</v>
          </cell>
        </row>
        <row r="51">
          <cell r="J51">
            <v>63</v>
          </cell>
        </row>
        <row r="52">
          <cell r="J52">
            <v>62</v>
          </cell>
        </row>
        <row r="53">
          <cell r="J53">
            <v>61</v>
          </cell>
        </row>
        <row r="54">
          <cell r="J54">
            <v>60</v>
          </cell>
        </row>
      </sheetData>
      <sheetData sheetId="7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Points"/>
      <sheetName val="Etat Résultats"/>
      <sheetName val="Pts"/>
      <sheetName val="Num minimes"/>
      <sheetName val="Trial"/>
      <sheetName val="XC"/>
      <sheetName val="DH"/>
      <sheetName val="Général 56"/>
    </sheetNames>
    <sheetDataSet>
      <sheetData sheetId="0"/>
      <sheetData sheetId="1"/>
      <sheetData sheetId="2"/>
      <sheetData sheetId="3">
        <row r="4">
          <cell r="A4">
            <v>8</v>
          </cell>
          <cell r="B4" t="str">
            <v>AUDUC</v>
          </cell>
          <cell r="C4" t="str">
            <v>Thomas</v>
          </cell>
          <cell r="D4" t="str">
            <v>M</v>
          </cell>
          <cell r="F4" t="str">
            <v>CC LIFFRE</v>
          </cell>
        </row>
        <row r="5">
          <cell r="A5">
            <v>10</v>
          </cell>
          <cell r="B5" t="str">
            <v>CAILLE</v>
          </cell>
          <cell r="C5" t="str">
            <v>Arthur</v>
          </cell>
          <cell r="D5" t="str">
            <v>M</v>
          </cell>
          <cell r="F5" t="str">
            <v>VC RUFFIACOIS</v>
          </cell>
        </row>
        <row r="6">
          <cell r="A6">
            <v>11</v>
          </cell>
          <cell r="B6" t="str">
            <v>CHEVALIER</v>
          </cell>
          <cell r="C6" t="str">
            <v>Dewi</v>
          </cell>
          <cell r="D6" t="str">
            <v>M</v>
          </cell>
          <cell r="F6" t="str">
            <v>VC RUFFIACOIS</v>
          </cell>
        </row>
        <row r="7">
          <cell r="A7">
            <v>61</v>
          </cell>
          <cell r="B7" t="str">
            <v>ALIX</v>
          </cell>
          <cell r="C7" t="str">
            <v>Gwenvaël</v>
          </cell>
          <cell r="D7" t="str">
            <v>M</v>
          </cell>
          <cell r="F7" t="str">
            <v>VELO TAUPONT</v>
          </cell>
        </row>
        <row r="8">
          <cell r="A8">
            <v>62</v>
          </cell>
          <cell r="B8" t="str">
            <v>BIGORGNE</v>
          </cell>
          <cell r="C8" t="str">
            <v>Lilian</v>
          </cell>
          <cell r="D8" t="str">
            <v>M</v>
          </cell>
          <cell r="E8">
            <v>38628</v>
          </cell>
          <cell r="F8" t="str">
            <v>VELO TAUPONT</v>
          </cell>
        </row>
        <row r="9">
          <cell r="A9">
            <v>63</v>
          </cell>
          <cell r="B9" t="str">
            <v>BRULE</v>
          </cell>
          <cell r="C9" t="str">
            <v>Noah</v>
          </cell>
          <cell r="D9" t="str">
            <v>M</v>
          </cell>
          <cell r="F9" t="str">
            <v>VELO TAUPONT</v>
          </cell>
        </row>
        <row r="10">
          <cell r="A10">
            <v>64</v>
          </cell>
          <cell r="B10" t="str">
            <v>CHEREL</v>
          </cell>
          <cell r="C10" t="str">
            <v>Jules</v>
          </cell>
          <cell r="D10" t="str">
            <v>M</v>
          </cell>
          <cell r="F10" t="str">
            <v>VELO TAUPONT</v>
          </cell>
        </row>
        <row r="11">
          <cell r="A11">
            <v>65</v>
          </cell>
          <cell r="B11" t="str">
            <v>MARIVINT</v>
          </cell>
          <cell r="C11" t="str">
            <v>Hugo</v>
          </cell>
          <cell r="D11" t="str">
            <v>M</v>
          </cell>
          <cell r="F11" t="str">
            <v>VELO TAUPONT</v>
          </cell>
        </row>
        <row r="12">
          <cell r="A12">
            <v>66</v>
          </cell>
          <cell r="B12" t="str">
            <v>RICHARD</v>
          </cell>
          <cell r="C12" t="str">
            <v>Iban</v>
          </cell>
          <cell r="D12" t="str">
            <v>M</v>
          </cell>
          <cell r="E12">
            <v>38474</v>
          </cell>
          <cell r="F12" t="str">
            <v>VELO TAUPONT</v>
          </cell>
        </row>
        <row r="13">
          <cell r="A13">
            <v>67</v>
          </cell>
          <cell r="B13" t="str">
            <v>TOUZE</v>
          </cell>
          <cell r="C13" t="str">
            <v>Ewen</v>
          </cell>
          <cell r="D13" t="str">
            <v>M</v>
          </cell>
          <cell r="E13">
            <v>38486</v>
          </cell>
          <cell r="F13" t="str">
            <v>VELO TAUPONT</v>
          </cell>
        </row>
        <row r="14">
          <cell r="A14">
            <v>133</v>
          </cell>
          <cell r="B14" t="str">
            <v>DE MINIAC</v>
          </cell>
          <cell r="C14" t="str">
            <v>Nominoé</v>
          </cell>
          <cell r="D14" t="str">
            <v>M</v>
          </cell>
          <cell r="F14" t="str">
            <v xml:space="preserve">THEIX BMX </v>
          </cell>
        </row>
        <row r="15">
          <cell r="A15">
            <v>401</v>
          </cell>
          <cell r="B15" t="str">
            <v>SOUFIANE</v>
          </cell>
          <cell r="C15" t="str">
            <v>Charaf</v>
          </cell>
          <cell r="D15" t="str">
            <v>M</v>
          </cell>
          <cell r="F15" t="str">
            <v>VELO TAUPONT</v>
          </cell>
        </row>
      </sheetData>
      <sheetData sheetId="4">
        <row r="5">
          <cell r="C5">
            <v>66</v>
          </cell>
          <cell r="AO5">
            <v>200</v>
          </cell>
        </row>
        <row r="6">
          <cell r="C6">
            <v>64</v>
          </cell>
          <cell r="AO6">
            <v>190</v>
          </cell>
        </row>
        <row r="7">
          <cell r="C7">
            <v>62</v>
          </cell>
          <cell r="AO7">
            <v>181</v>
          </cell>
        </row>
        <row r="8">
          <cell r="C8">
            <v>67</v>
          </cell>
          <cell r="AO8">
            <v>173</v>
          </cell>
        </row>
        <row r="9">
          <cell r="C9">
            <v>133</v>
          </cell>
          <cell r="AO9">
            <v>166</v>
          </cell>
        </row>
        <row r="10">
          <cell r="C10">
            <v>61</v>
          </cell>
          <cell r="AO10">
            <v>160</v>
          </cell>
        </row>
        <row r="11">
          <cell r="C11">
            <v>401</v>
          </cell>
          <cell r="AO11">
            <v>155</v>
          </cell>
        </row>
        <row r="12">
          <cell r="C12">
            <v>63</v>
          </cell>
          <cell r="AO12">
            <v>150</v>
          </cell>
        </row>
        <row r="13">
          <cell r="AO13">
            <v>145</v>
          </cell>
        </row>
        <row r="14">
          <cell r="AO14">
            <v>140</v>
          </cell>
        </row>
        <row r="15">
          <cell r="AO15">
            <v>136</v>
          </cell>
        </row>
        <row r="16">
          <cell r="AO16">
            <v>132</v>
          </cell>
        </row>
        <row r="17">
          <cell r="AO17">
            <v>128</v>
          </cell>
        </row>
        <row r="18">
          <cell r="AO18">
            <v>124</v>
          </cell>
        </row>
        <row r="19">
          <cell r="AO19">
            <v>120</v>
          </cell>
        </row>
        <row r="20">
          <cell r="AO20">
            <v>116</v>
          </cell>
        </row>
        <row r="21">
          <cell r="AO21">
            <v>112</v>
          </cell>
        </row>
        <row r="22">
          <cell r="AO22">
            <v>108</v>
          </cell>
        </row>
        <row r="23">
          <cell r="AO23">
            <v>104</v>
          </cell>
        </row>
        <row r="24">
          <cell r="AO24">
            <v>100</v>
          </cell>
        </row>
        <row r="25">
          <cell r="AO25">
            <v>98</v>
          </cell>
        </row>
        <row r="26">
          <cell r="AO26">
            <v>96</v>
          </cell>
        </row>
        <row r="27">
          <cell r="AO27">
            <v>94</v>
          </cell>
        </row>
        <row r="28">
          <cell r="AO28">
            <v>92</v>
          </cell>
        </row>
        <row r="29">
          <cell r="AO29">
            <v>90</v>
          </cell>
        </row>
        <row r="30">
          <cell r="AO30">
            <v>88</v>
          </cell>
        </row>
        <row r="31">
          <cell r="AO31">
            <v>86</v>
          </cell>
        </row>
        <row r="32">
          <cell r="AO32">
            <v>84</v>
          </cell>
        </row>
        <row r="33">
          <cell r="AO33">
            <v>82</v>
          </cell>
        </row>
        <row r="34">
          <cell r="AO34">
            <v>80</v>
          </cell>
        </row>
        <row r="35">
          <cell r="AO35">
            <v>79</v>
          </cell>
        </row>
        <row r="36">
          <cell r="AO36">
            <v>78</v>
          </cell>
        </row>
        <row r="37">
          <cell r="AO37">
            <v>77</v>
          </cell>
        </row>
        <row r="38">
          <cell r="AO38">
            <v>76</v>
          </cell>
        </row>
        <row r="39">
          <cell r="AO39">
            <v>75</v>
          </cell>
        </row>
        <row r="40">
          <cell r="AO40">
            <v>74</v>
          </cell>
        </row>
        <row r="41">
          <cell r="AO41">
            <v>73</v>
          </cell>
        </row>
        <row r="42">
          <cell r="AO42">
            <v>72</v>
          </cell>
        </row>
        <row r="43">
          <cell r="AO43">
            <v>71</v>
          </cell>
        </row>
        <row r="44">
          <cell r="AO44">
            <v>70</v>
          </cell>
        </row>
        <row r="45">
          <cell r="AO45">
            <v>69</v>
          </cell>
        </row>
        <row r="46">
          <cell r="AO46">
            <v>68</v>
          </cell>
        </row>
        <row r="47">
          <cell r="AO47">
            <v>67</v>
          </cell>
        </row>
        <row r="48">
          <cell r="AO48">
            <v>66</v>
          </cell>
        </row>
        <row r="49">
          <cell r="AO49">
            <v>65</v>
          </cell>
        </row>
        <row r="50">
          <cell r="AO50">
            <v>64</v>
          </cell>
        </row>
        <row r="51">
          <cell r="AO51">
            <v>63</v>
          </cell>
        </row>
        <row r="52">
          <cell r="AO52">
            <v>62</v>
          </cell>
        </row>
        <row r="53">
          <cell r="AO53">
            <v>61</v>
          </cell>
        </row>
        <row r="54">
          <cell r="AO54">
            <v>60</v>
          </cell>
        </row>
      </sheetData>
      <sheetData sheetId="5">
        <row r="5">
          <cell r="C5">
            <v>62</v>
          </cell>
          <cell r="G5">
            <v>200</v>
          </cell>
        </row>
        <row r="6">
          <cell r="C6">
            <v>67</v>
          </cell>
          <cell r="G6">
            <v>190</v>
          </cell>
        </row>
        <row r="7">
          <cell r="C7">
            <v>66</v>
          </cell>
          <cell r="G7">
            <v>181</v>
          </cell>
        </row>
        <row r="8">
          <cell r="C8">
            <v>64</v>
          </cell>
          <cell r="G8">
            <v>173</v>
          </cell>
        </row>
        <row r="9">
          <cell r="C9">
            <v>65</v>
          </cell>
          <cell r="G9">
            <v>166</v>
          </cell>
        </row>
        <row r="10">
          <cell r="C10">
            <v>8</v>
          </cell>
          <cell r="G10">
            <v>160</v>
          </cell>
        </row>
        <row r="11">
          <cell r="C11">
            <v>11</v>
          </cell>
          <cell r="G11">
            <v>155</v>
          </cell>
        </row>
        <row r="12">
          <cell r="C12">
            <v>61</v>
          </cell>
          <cell r="G12">
            <v>150</v>
          </cell>
        </row>
        <row r="13">
          <cell r="C13">
            <v>10</v>
          </cell>
          <cell r="G13">
            <v>145</v>
          </cell>
        </row>
        <row r="14">
          <cell r="G14">
            <v>140</v>
          </cell>
        </row>
        <row r="15">
          <cell r="G15">
            <v>136</v>
          </cell>
        </row>
        <row r="16">
          <cell r="G16">
            <v>132</v>
          </cell>
        </row>
        <row r="17">
          <cell r="G17">
            <v>128</v>
          </cell>
        </row>
        <row r="18">
          <cell r="G18">
            <v>124</v>
          </cell>
        </row>
        <row r="19">
          <cell r="G19">
            <v>120</v>
          </cell>
        </row>
        <row r="20">
          <cell r="G20">
            <v>116</v>
          </cell>
        </row>
        <row r="21">
          <cell r="G21">
            <v>112</v>
          </cell>
        </row>
        <row r="22">
          <cell r="G22">
            <v>108</v>
          </cell>
        </row>
        <row r="23">
          <cell r="G23">
            <v>104</v>
          </cell>
        </row>
        <row r="24">
          <cell r="G24">
            <v>100</v>
          </cell>
        </row>
        <row r="25">
          <cell r="G25">
            <v>98</v>
          </cell>
        </row>
        <row r="26">
          <cell r="G26">
            <v>96</v>
          </cell>
        </row>
        <row r="27">
          <cell r="G27">
            <v>94</v>
          </cell>
        </row>
        <row r="28">
          <cell r="G28">
            <v>92</v>
          </cell>
        </row>
        <row r="29">
          <cell r="G29">
            <v>90</v>
          </cell>
        </row>
        <row r="30">
          <cell r="G30">
            <v>88</v>
          </cell>
        </row>
        <row r="31">
          <cell r="G31">
            <v>86</v>
          </cell>
        </row>
        <row r="32">
          <cell r="G32">
            <v>84</v>
          </cell>
        </row>
        <row r="33">
          <cell r="G33">
            <v>82</v>
          </cell>
        </row>
        <row r="34">
          <cell r="G34">
            <v>80</v>
          </cell>
        </row>
        <row r="35">
          <cell r="G35">
            <v>79</v>
          </cell>
        </row>
        <row r="36">
          <cell r="G36">
            <v>78</v>
          </cell>
        </row>
        <row r="37">
          <cell r="G37">
            <v>77</v>
          </cell>
        </row>
        <row r="38">
          <cell r="G38">
            <v>76</v>
          </cell>
        </row>
        <row r="39">
          <cell r="G39">
            <v>75</v>
          </cell>
        </row>
        <row r="40">
          <cell r="G40">
            <v>74</v>
          </cell>
        </row>
        <row r="41">
          <cell r="G41">
            <v>73</v>
          </cell>
        </row>
        <row r="42">
          <cell r="G42">
            <v>72</v>
          </cell>
        </row>
        <row r="43">
          <cell r="G43">
            <v>71</v>
          </cell>
        </row>
        <row r="44">
          <cell r="G44">
            <v>70</v>
          </cell>
        </row>
        <row r="45">
          <cell r="G45">
            <v>69</v>
          </cell>
        </row>
        <row r="46">
          <cell r="G46">
            <v>68</v>
          </cell>
        </row>
        <row r="47">
          <cell r="G47">
            <v>67</v>
          </cell>
        </row>
        <row r="48">
          <cell r="G48">
            <v>66</v>
          </cell>
        </row>
        <row r="49">
          <cell r="G49">
            <v>65</v>
          </cell>
        </row>
        <row r="50">
          <cell r="G50">
            <v>64</v>
          </cell>
        </row>
        <row r="51">
          <cell r="G51">
            <v>63</v>
          </cell>
        </row>
        <row r="52">
          <cell r="G52">
            <v>62</v>
          </cell>
        </row>
        <row r="53">
          <cell r="G53">
            <v>61</v>
          </cell>
        </row>
        <row r="54">
          <cell r="G54">
            <v>60</v>
          </cell>
        </row>
      </sheetData>
      <sheetData sheetId="6">
        <row r="5">
          <cell r="C5">
            <v>67</v>
          </cell>
          <cell r="J5">
            <v>200</v>
          </cell>
        </row>
        <row r="6">
          <cell r="C6">
            <v>66</v>
          </cell>
          <cell r="J6">
            <v>190</v>
          </cell>
        </row>
        <row r="7">
          <cell r="C7">
            <v>62</v>
          </cell>
          <cell r="J7">
            <v>181</v>
          </cell>
        </row>
        <row r="8">
          <cell r="C8">
            <v>8</v>
          </cell>
          <cell r="J8">
            <v>173</v>
          </cell>
        </row>
        <row r="9">
          <cell r="C9">
            <v>64</v>
          </cell>
          <cell r="J9">
            <v>166</v>
          </cell>
        </row>
        <row r="10">
          <cell r="C10">
            <v>61</v>
          </cell>
          <cell r="J10">
            <v>160</v>
          </cell>
        </row>
        <row r="11">
          <cell r="C11">
            <v>65</v>
          </cell>
          <cell r="J11">
            <v>155</v>
          </cell>
        </row>
        <row r="12">
          <cell r="C12">
            <v>11</v>
          </cell>
          <cell r="J12">
            <v>150</v>
          </cell>
        </row>
        <row r="13">
          <cell r="C13">
            <v>10</v>
          </cell>
          <cell r="J13">
            <v>145</v>
          </cell>
        </row>
        <row r="14">
          <cell r="J14">
            <v>140</v>
          </cell>
        </row>
        <row r="15">
          <cell r="J15">
            <v>136</v>
          </cell>
        </row>
        <row r="16">
          <cell r="J16">
            <v>132</v>
          </cell>
        </row>
        <row r="17">
          <cell r="J17">
            <v>128</v>
          </cell>
        </row>
        <row r="18">
          <cell r="J18">
            <v>124</v>
          </cell>
        </row>
        <row r="19">
          <cell r="J19">
            <v>120</v>
          </cell>
        </row>
        <row r="20">
          <cell r="J20">
            <v>116</v>
          </cell>
        </row>
        <row r="21">
          <cell r="J21">
            <v>112</v>
          </cell>
        </row>
        <row r="22">
          <cell r="J22">
            <v>108</v>
          </cell>
        </row>
        <row r="23">
          <cell r="J23">
            <v>104</v>
          </cell>
        </row>
        <row r="24">
          <cell r="J24">
            <v>100</v>
          </cell>
        </row>
        <row r="25">
          <cell r="J25">
            <v>98</v>
          </cell>
        </row>
        <row r="26">
          <cell r="J26">
            <v>96</v>
          </cell>
        </row>
        <row r="27">
          <cell r="J27">
            <v>94</v>
          </cell>
        </row>
        <row r="28">
          <cell r="J28">
            <v>92</v>
          </cell>
        </row>
        <row r="29">
          <cell r="J29">
            <v>90</v>
          </cell>
        </row>
        <row r="30">
          <cell r="J30">
            <v>88</v>
          </cell>
        </row>
        <row r="31">
          <cell r="J31">
            <v>86</v>
          </cell>
        </row>
        <row r="32">
          <cell r="J32">
            <v>84</v>
          </cell>
        </row>
        <row r="33">
          <cell r="J33">
            <v>82</v>
          </cell>
        </row>
        <row r="34">
          <cell r="J34">
            <v>80</v>
          </cell>
        </row>
        <row r="35">
          <cell r="J35">
            <v>79</v>
          </cell>
        </row>
        <row r="36">
          <cell r="J36">
            <v>78</v>
          </cell>
        </row>
        <row r="37">
          <cell r="J37">
            <v>77</v>
          </cell>
        </row>
        <row r="38">
          <cell r="J38">
            <v>76</v>
          </cell>
        </row>
        <row r="39">
          <cell r="J39">
            <v>75</v>
          </cell>
        </row>
        <row r="40">
          <cell r="J40">
            <v>74</v>
          </cell>
        </row>
        <row r="41">
          <cell r="J41">
            <v>73</v>
          </cell>
        </row>
        <row r="42">
          <cell r="J42">
            <v>72</v>
          </cell>
        </row>
        <row r="43">
          <cell r="J43">
            <v>71</v>
          </cell>
        </row>
        <row r="44">
          <cell r="J44">
            <v>70</v>
          </cell>
        </row>
        <row r="45">
          <cell r="J45">
            <v>69</v>
          </cell>
        </row>
        <row r="46">
          <cell r="J46">
            <v>68</v>
          </cell>
        </row>
        <row r="47">
          <cell r="J47">
            <v>67</v>
          </cell>
        </row>
        <row r="48">
          <cell r="J48">
            <v>66</v>
          </cell>
        </row>
        <row r="49">
          <cell r="J49">
            <v>65</v>
          </cell>
        </row>
        <row r="50">
          <cell r="J50">
            <v>64</v>
          </cell>
        </row>
        <row r="51">
          <cell r="J51">
            <v>63</v>
          </cell>
        </row>
        <row r="52">
          <cell r="J52">
            <v>62</v>
          </cell>
        </row>
        <row r="53">
          <cell r="J53">
            <v>61</v>
          </cell>
        </row>
        <row r="54">
          <cell r="J54">
            <v>60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J76"/>
  <sheetViews>
    <sheetView tabSelected="1" workbookViewId="0">
      <selection activeCell="A37" sqref="A37"/>
    </sheetView>
  </sheetViews>
  <sheetFormatPr baseColWidth="10" defaultRowHeight="14.4"/>
  <cols>
    <col min="1" max="1" width="4.5546875" customWidth="1"/>
    <col min="2" max="2" width="4.21875" customWidth="1"/>
    <col min="3" max="3" width="8.21875" customWidth="1"/>
    <col min="5" max="5" width="15.33203125" customWidth="1"/>
    <col min="6" max="6" width="16.88671875" customWidth="1"/>
    <col min="7" max="7" width="8.21875" customWidth="1"/>
    <col min="8" max="9" width="6.77734375" customWidth="1"/>
    <col min="10" max="10" width="7.21875" customWidth="1"/>
  </cols>
  <sheetData>
    <row r="3" spans="1:10" ht="27.6">
      <c r="A3" s="11" t="s">
        <v>12</v>
      </c>
      <c r="B3" s="11"/>
      <c r="C3" s="11"/>
      <c r="D3" s="11"/>
      <c r="E3" s="11"/>
      <c r="F3" s="12"/>
      <c r="G3" s="12"/>
      <c r="H3" s="13"/>
      <c r="I3" s="13"/>
      <c r="J3" s="13"/>
    </row>
    <row r="4" spans="1:10">
      <c r="A4" s="1"/>
      <c r="B4" s="2" t="s">
        <v>0</v>
      </c>
      <c r="C4" s="1" t="s">
        <v>1</v>
      </c>
      <c r="D4" s="2" t="s">
        <v>2</v>
      </c>
      <c r="E4" s="3" t="s">
        <v>3</v>
      </c>
      <c r="F4" s="3" t="s">
        <v>4</v>
      </c>
      <c r="G4" s="1" t="s">
        <v>5</v>
      </c>
      <c r="H4" s="1" t="s">
        <v>6</v>
      </c>
      <c r="I4" s="1" t="s">
        <v>7</v>
      </c>
      <c r="J4" s="1" t="s">
        <v>8</v>
      </c>
    </row>
    <row r="5" spans="1:10" ht="15.6">
      <c r="A5" s="4">
        <f t="shared" ref="A5:A18" si="0">A4+1</f>
        <v>1</v>
      </c>
      <c r="B5" s="5" t="str">
        <f>VLOOKUP($C5,'[1]Num poussins'!$A$4:$F$194,4)</f>
        <v>M</v>
      </c>
      <c r="C5" s="6">
        <v>23</v>
      </c>
      <c r="D5" s="5" t="str">
        <f>VLOOKUP($C5,'[1]Num poussins'!$A$4:$F$194,3)</f>
        <v>Maël</v>
      </c>
      <c r="E5" s="5" t="str">
        <f>VLOOKUP($C5,'[1]Num poussins'!$A$4:$F$194,2)</f>
        <v>BOCQUENE</v>
      </c>
      <c r="F5" s="5" t="str">
        <f>VLOOKUP($C5,'[1]Num poussins'!$A$4:$F$194,6)</f>
        <v>VELO TAUPONT</v>
      </c>
      <c r="G5" s="7">
        <f>SUMIF([1]DH!C$5:C$94,C5,[1]DH!J$5:J$94)</f>
        <v>200</v>
      </c>
      <c r="H5" s="7">
        <f>SUMIF([1]Trial!C$5:C$94,C5,[1]Trial!AO$5:AO$94)</f>
        <v>200</v>
      </c>
      <c r="I5" s="7">
        <f>SUMIF([1]XC!C$5:C$94,C5,[1]XC!G$5:G$94)</f>
        <v>200</v>
      </c>
      <c r="J5" s="7">
        <f t="shared" ref="J5:J18" si="1">SUM(G5:I5)</f>
        <v>600</v>
      </c>
    </row>
    <row r="6" spans="1:10" ht="15.6">
      <c r="A6" s="4">
        <f t="shared" si="0"/>
        <v>2</v>
      </c>
      <c r="B6" s="5" t="str">
        <f>VLOOKUP($C6,'[1]Num poussins'!$A$4:$F$194,4)</f>
        <v>F</v>
      </c>
      <c r="C6" s="9">
        <v>301</v>
      </c>
      <c r="D6" s="5" t="str">
        <f>VLOOKUP($C6,'[1]Num poussins'!$A$4:$F$194,3)</f>
        <v>Noémie</v>
      </c>
      <c r="E6" s="5" t="str">
        <f>VLOOKUP($C6,'[1]Num poussins'!$A$4:$F$194,2)</f>
        <v>BOITEL</v>
      </c>
      <c r="F6" s="5" t="str">
        <f>VLOOKUP($C6,'[1]Num poussins'!$A$4:$F$194,6)</f>
        <v>VELO TAUPONT</v>
      </c>
      <c r="G6" s="7">
        <f>SUMIF([1]DH!C$5:C$94,C6,[1]DH!J$5:J$94)</f>
        <v>190</v>
      </c>
      <c r="H6" s="7">
        <f>SUMIF([1]Trial!C$5:C$94,C6,[1]Trial!AO$5:AO$94)</f>
        <v>166</v>
      </c>
      <c r="I6" s="7">
        <f>SUMIF([1]XC!C$5:C$94,C6,[1]XC!G$5:G$94)</f>
        <v>190</v>
      </c>
      <c r="J6" s="7">
        <f t="shared" si="1"/>
        <v>546</v>
      </c>
    </row>
    <row r="7" spans="1:10" ht="15.6">
      <c r="A7" s="4">
        <f t="shared" si="0"/>
        <v>3</v>
      </c>
      <c r="B7" s="5" t="str">
        <f>VLOOKUP($C7,'[1]Num poussins'!$A$4:$F$194,4)</f>
        <v>M</v>
      </c>
      <c r="C7" s="6">
        <v>25</v>
      </c>
      <c r="D7" s="5" t="str">
        <f>VLOOKUP($C7,'[1]Num poussins'!$A$4:$F$194,3)</f>
        <v>Enzo</v>
      </c>
      <c r="E7" s="8" t="str">
        <f>VLOOKUP($C7,'[1]Num poussins'!$A$4:$F$194,2)</f>
        <v>LAUNAY</v>
      </c>
      <c r="F7" s="8" t="str">
        <f>VLOOKUP($C7,'[1]Num poussins'!$A$4:$F$194,6)</f>
        <v>VELO TAUPONT</v>
      </c>
      <c r="G7" s="7">
        <f>SUMIF([1]DH!C$5:C$94,C7,[1]DH!J$5:J$94)</f>
        <v>166</v>
      </c>
      <c r="H7" s="7">
        <f>SUMIF([1]Trial!C$5:C$94,C7,[1]Trial!AO$5:AO$94)</f>
        <v>190</v>
      </c>
      <c r="I7" s="7">
        <f>SUMIF([1]XC!C$5:C$94,C7,[1]XC!G$5:G$94)</f>
        <v>181</v>
      </c>
      <c r="J7" s="7">
        <f t="shared" si="1"/>
        <v>537</v>
      </c>
    </row>
    <row r="8" spans="1:10" ht="15.6">
      <c r="A8" s="4">
        <f t="shared" si="0"/>
        <v>4</v>
      </c>
      <c r="B8" s="5" t="str">
        <f>VLOOKUP($C8,'[1]Num poussins'!$A$4:$F$194,4)</f>
        <v>M</v>
      </c>
      <c r="C8" s="9">
        <v>41</v>
      </c>
      <c r="D8" s="5" t="str">
        <f>VLOOKUP($C8,'[1]Num poussins'!$A$4:$F$194,3)</f>
        <v>Malo</v>
      </c>
      <c r="E8" s="5" t="str">
        <f>VLOOKUP($C8,'[1]Num poussins'!$A$4:$F$194,2)</f>
        <v>LE GUILLOUX</v>
      </c>
      <c r="F8" s="5" t="str">
        <f>VLOOKUP($C8,'[1]Num poussins'!$A$4:$F$194,6)</f>
        <v>CRAZY WOOD VTT</v>
      </c>
      <c r="G8" s="7">
        <f>SUMIF([1]DH!C$5:C$94,C8,[1]DH!J$5:J$94)</f>
        <v>155</v>
      </c>
      <c r="H8" s="7">
        <f>SUMIF([1]Trial!C$5:C$94,C8,[1]Trial!AO$5:AO$94)</f>
        <v>150</v>
      </c>
      <c r="I8" s="7">
        <f>SUMIF([1]XC!C$5:C$94,C8,[1]XC!G$5:G$94)</f>
        <v>173</v>
      </c>
      <c r="J8" s="7">
        <f t="shared" si="1"/>
        <v>478</v>
      </c>
    </row>
    <row r="9" spans="1:10" ht="15.6">
      <c r="A9" s="4">
        <f t="shared" si="0"/>
        <v>5</v>
      </c>
      <c r="B9" s="5" t="str">
        <f>VLOOKUP($C9,'[1]Num poussins'!$A$4:$F$194,4)</f>
        <v>M</v>
      </c>
      <c r="C9" s="9">
        <v>40</v>
      </c>
      <c r="D9" s="5" t="str">
        <f>VLOOKUP($C9,'[1]Num poussins'!$A$4:$F$194,3)</f>
        <v>Zenais</v>
      </c>
      <c r="E9" s="5" t="str">
        <f>VLOOKUP($C9,'[1]Num poussins'!$A$4:$F$194,2)</f>
        <v>QUELENN</v>
      </c>
      <c r="F9" s="5" t="str">
        <f>VLOOKUP($C9,'[1]Num poussins'!$A$4:$F$194,6)</f>
        <v>CRAZY WOOD VTT</v>
      </c>
      <c r="G9" s="7">
        <f>SUMIF([1]DH!C$5:C$94,C9,[1]DH!J$5:J$94)</f>
        <v>136</v>
      </c>
      <c r="H9" s="7">
        <f>SUMIF([1]Trial!C$5:C$94,C9,[1]Trial!AO$5:AO$94)</f>
        <v>181</v>
      </c>
      <c r="I9" s="7">
        <f>SUMIF([1]XC!C$5:C$94,C9,[1]XC!G$5:G$94)</f>
        <v>160</v>
      </c>
      <c r="J9" s="7">
        <f t="shared" si="1"/>
        <v>477</v>
      </c>
    </row>
    <row r="10" spans="1:10" ht="15.6">
      <c r="A10" s="4">
        <f t="shared" si="0"/>
        <v>6</v>
      </c>
      <c r="B10" s="5" t="str">
        <f>VLOOKUP($C10,'[1]Num poussins'!$A$4:$F$194,4)</f>
        <v>F</v>
      </c>
      <c r="C10" s="9">
        <v>304</v>
      </c>
      <c r="D10" s="5" t="str">
        <f>VLOOKUP($C10,'[1]Num poussins'!$A$4:$F$194,3)</f>
        <v>Emmy</v>
      </c>
      <c r="E10" s="5" t="str">
        <f>VLOOKUP($C10,'[1]Num poussins'!$A$4:$F$194,2)</f>
        <v>ALLAIN</v>
      </c>
      <c r="F10" s="5" t="str">
        <f>VLOOKUP($C10,'[1]Num poussins'!$A$4:$F$194,6)</f>
        <v>CRAZY WOOD VTT</v>
      </c>
      <c r="G10" s="7">
        <f>SUMIF([1]DH!C$5:C$94,C10,[1]DH!J$5:J$94)</f>
        <v>145</v>
      </c>
      <c r="H10" s="7">
        <f>SUMIF([1]Trial!C$5:C$94,C10,[1]Trial!AO$5:AO$94)</f>
        <v>160</v>
      </c>
      <c r="I10" s="7">
        <f>SUMIF([1]XC!C$5:C$94,C10,[1]XC!G$5:G$94)</f>
        <v>150</v>
      </c>
      <c r="J10" s="7">
        <f t="shared" si="1"/>
        <v>455</v>
      </c>
    </row>
    <row r="11" spans="1:10" ht="15.6">
      <c r="A11" s="4">
        <f t="shared" si="0"/>
        <v>7</v>
      </c>
      <c r="B11" s="5" t="str">
        <f>VLOOKUP($C11,'[1]Num poussins'!$A$4:$F$194,4)</f>
        <v>M</v>
      </c>
      <c r="C11" s="9">
        <v>42</v>
      </c>
      <c r="D11" s="8" t="str">
        <f>VLOOKUP($C11,'[1]Num poussins'!$A$4:$F$194,3)</f>
        <v>Maël</v>
      </c>
      <c r="E11" s="8" t="str">
        <f>VLOOKUP($C11,'[1]Num poussins'!$A$4:$F$194,2)</f>
        <v>BOULER</v>
      </c>
      <c r="F11" s="8" t="str">
        <f>VLOOKUP($C11,'[1]Num poussins'!$A$4:$F$194,6)</f>
        <v>CRAZY WOOD VTT</v>
      </c>
      <c r="G11" s="7">
        <f>SUMIF([1]DH!C$5:C$94,C11,[1]DH!J$5:J$94)</f>
        <v>140</v>
      </c>
      <c r="H11" s="7">
        <f>SUMIF([1]Trial!C$5:C$94,C11,[1]Trial!AO$5:AO$94)</f>
        <v>145</v>
      </c>
      <c r="I11" s="7">
        <f>SUMIF([1]XC!C$5:C$94,C11,[1]XC!G$5:G$94)</f>
        <v>132</v>
      </c>
      <c r="J11" s="7">
        <f t="shared" si="1"/>
        <v>417</v>
      </c>
    </row>
    <row r="12" spans="1:10" ht="15.6">
      <c r="A12" s="4">
        <f t="shared" si="0"/>
        <v>8</v>
      </c>
      <c r="B12" s="5" t="str">
        <f>VLOOKUP($C12,'[1]Num poussins'!$A$4:$F$194,4)</f>
        <v>M</v>
      </c>
      <c r="C12" s="9">
        <v>19</v>
      </c>
      <c r="D12" s="5" t="str">
        <f>VLOOKUP($C12,'[1]Num poussins'!$A$4:$F$194,3)</f>
        <v>Sacha</v>
      </c>
      <c r="E12" s="5" t="str">
        <f>VLOOKUP($C12,'[1]Num poussins'!$A$4:$F$194,2)</f>
        <v>GUYOT</v>
      </c>
      <c r="F12" s="5" t="str">
        <f>VLOOKUP($C12,'[1]Num poussins'!$A$4:$F$194,6)</f>
        <v>VC RUFFIACOIS</v>
      </c>
      <c r="G12" s="7">
        <f>SUMIF([1]DH!C$5:C$94,C12,[1]DH!J$5:J$94)</f>
        <v>181</v>
      </c>
      <c r="H12" s="7">
        <f>SUMIF([1]Trial!C$5:C$94,C12,[1]Trial!AO$5:AO$94)</f>
        <v>0</v>
      </c>
      <c r="I12" s="7">
        <f>SUMIF([1]XC!C$5:C$94,C12,[1]XC!G$5:G$94)</f>
        <v>140</v>
      </c>
      <c r="J12" s="7">
        <f t="shared" si="1"/>
        <v>321</v>
      </c>
    </row>
    <row r="13" spans="1:10" ht="15.6">
      <c r="A13" s="4">
        <f t="shared" si="0"/>
        <v>9</v>
      </c>
      <c r="B13" s="5" t="str">
        <f>VLOOKUP($C13,'[1]Num poussins'!$A$4:$F$194,4)</f>
        <v>M</v>
      </c>
      <c r="C13" s="6">
        <v>18</v>
      </c>
      <c r="D13" s="5" t="str">
        <f>VLOOKUP($C13,'[1]Num poussins'!$A$4:$F$194,3)</f>
        <v>Ewan</v>
      </c>
      <c r="E13" s="5" t="str">
        <f>VLOOKUP($C13,'[1]Num poussins'!$A$4:$F$194,2)</f>
        <v>GORIN</v>
      </c>
      <c r="F13" s="5" t="str">
        <f>VLOOKUP($C13,'[1]Num poussins'!$A$4:$F$194,6)</f>
        <v>VC RUFFIACOIS</v>
      </c>
      <c r="G13" s="7">
        <f>SUMIF([1]DH!C$5:C$94,C13,[1]DH!J$5:J$94)</f>
        <v>173</v>
      </c>
      <c r="H13" s="7">
        <f>SUMIF([1]Trial!C$5:C$94,C13,[1]Trial!AO$5:AO$94)</f>
        <v>0</v>
      </c>
      <c r="I13" s="7">
        <f>SUMIF([1]XC!C$5:C$94,C13,[1]XC!G$5:G$94)</f>
        <v>145</v>
      </c>
      <c r="J13" s="7">
        <f t="shared" si="1"/>
        <v>318</v>
      </c>
    </row>
    <row r="14" spans="1:10" ht="15.6">
      <c r="A14" s="4">
        <f t="shared" si="0"/>
        <v>10</v>
      </c>
      <c r="B14" s="5" t="str">
        <f>VLOOKUP($C14,'[1]Num poussins'!$A$4:$F$194,4)</f>
        <v>F</v>
      </c>
      <c r="C14" s="9">
        <v>303</v>
      </c>
      <c r="D14" s="5" t="str">
        <f>VLOOKUP($C14,'[1]Num poussins'!$A$4:$F$194,3)</f>
        <v>Kim</v>
      </c>
      <c r="E14" s="5" t="str">
        <f>VLOOKUP($C14,'[1]Num poussins'!$A$4:$F$194,2)</f>
        <v>PAU AUDUBERT</v>
      </c>
      <c r="F14" s="5" t="str">
        <f>VLOOKUP($C14,'[1]Num poussins'!$A$4:$F$194,6)</f>
        <v>VELO TAUPONT</v>
      </c>
      <c r="G14" s="7">
        <f>SUMIF([1]DH!C$5:C$94,C14,[1]DH!J$5:J$94)</f>
        <v>160</v>
      </c>
      <c r="H14" s="7">
        <f>SUMIF([1]Trial!C$5:C$94,C14,[1]Trial!AO$5:AO$94)</f>
        <v>0</v>
      </c>
      <c r="I14" s="7">
        <f>SUMIF([1]XC!C$5:C$94,C14,[1]XC!G$5:G$94)</f>
        <v>155</v>
      </c>
      <c r="J14" s="7">
        <f t="shared" si="1"/>
        <v>315</v>
      </c>
    </row>
    <row r="15" spans="1:10" ht="15.6">
      <c r="A15" s="4">
        <f t="shared" si="0"/>
        <v>11</v>
      </c>
      <c r="B15" s="5" t="str">
        <f>VLOOKUP($C15,'[1]Num poussins'!$A$4:$F$194,4)</f>
        <v>M</v>
      </c>
      <c r="C15" s="9">
        <v>6</v>
      </c>
      <c r="D15" s="5" t="str">
        <f>VLOOKUP($C15,'[1]Num poussins'!$A$4:$F$194,3)</f>
        <v>Anatole</v>
      </c>
      <c r="E15" s="5" t="str">
        <f>VLOOKUP($C15,'[1]Num poussins'!$A$4:$F$194,2)</f>
        <v>CARPENTIER</v>
      </c>
      <c r="F15" s="5" t="str">
        <f>VLOOKUP($C15,'[1]Num poussins'!$A$4:$F$194,6)</f>
        <v>EC QUEVENOISE</v>
      </c>
      <c r="G15" s="7">
        <f>SUMIF([1]DH!C$5:C$94,C15,[1]DH!J$5:J$94)</f>
        <v>132</v>
      </c>
      <c r="H15" s="7">
        <f>SUMIF([1]Trial!C$5:C$94,C15,[1]Trial!AO$5:AO$94)</f>
        <v>0</v>
      </c>
      <c r="I15" s="7">
        <f>SUMIF([1]XC!C$5:C$94,C15,[1]XC!G$5:G$94)</f>
        <v>166</v>
      </c>
      <c r="J15" s="7">
        <f t="shared" si="1"/>
        <v>298</v>
      </c>
    </row>
    <row r="16" spans="1:10" ht="15.6">
      <c r="A16" s="4">
        <f t="shared" si="0"/>
        <v>12</v>
      </c>
      <c r="B16" s="5" t="str">
        <f>VLOOKUP($C16,'[1]Num poussins'!$A$4:$F$194,4)</f>
        <v>M</v>
      </c>
      <c r="C16" s="6">
        <v>1</v>
      </c>
      <c r="D16" s="5" t="str">
        <f>VLOOKUP($C16,'[1]Num poussins'!$A$4:$F$194,3)</f>
        <v>Aïdan</v>
      </c>
      <c r="E16" s="5" t="str">
        <f>VLOOKUP($C16,'[1]Num poussins'!$A$4:$F$194,2)</f>
        <v>RENAUDIN</v>
      </c>
      <c r="F16" s="5" t="str">
        <f>VLOOKUP($C16,'[1]Num poussins'!$A$4:$F$194,6)</f>
        <v>VC RUFFIACOIS</v>
      </c>
      <c r="G16" s="7">
        <f>SUMIF([1]DH!C$5:C$94,C16,[1]DH!J$5:J$94)</f>
        <v>150</v>
      </c>
      <c r="H16" s="7">
        <f>SUMIF([1]Trial!C$5:C$94,C16,[1]Trial!AO$5:AO$94)</f>
        <v>0</v>
      </c>
      <c r="I16" s="7">
        <f>SUMIF([1]XC!C$5:C$94,C16,[1]XC!G$5:G$94)</f>
        <v>136</v>
      </c>
      <c r="J16" s="7">
        <f t="shared" si="1"/>
        <v>286</v>
      </c>
    </row>
    <row r="17" spans="1:10" ht="15.6">
      <c r="A17" s="4">
        <f t="shared" si="0"/>
        <v>13</v>
      </c>
      <c r="B17" s="5" t="str">
        <f>VLOOKUP($C17,'[1]Num poussins'!$A$4:$F$194,4)</f>
        <v>M</v>
      </c>
      <c r="C17" s="9">
        <v>39</v>
      </c>
      <c r="D17" s="5" t="str">
        <f>VLOOKUP($C17,'[1]Num poussins'!$A$4:$F$194,3)</f>
        <v>Anton</v>
      </c>
      <c r="E17" s="5" t="str">
        <f>VLOOKUP($C17,'[1]Num poussins'!$A$4:$F$194,2)</f>
        <v>MROWCZYNSKI</v>
      </c>
      <c r="F17" s="5" t="str">
        <f>VLOOKUP($C17,'[1]Num poussins'!$A$4:$F$194,6)</f>
        <v>CRAZY WOOD VTT</v>
      </c>
      <c r="G17" s="7">
        <f>SUMIF([1]DH!C$5:C$94,C17,[1]DH!J$5:J$94)</f>
        <v>0</v>
      </c>
      <c r="H17" s="7">
        <f>SUMIF([1]Trial!C$5:C$94,C17,[1]Trial!AO$5:AO$94)</f>
        <v>155</v>
      </c>
      <c r="I17" s="7">
        <f>SUMIF([1]XC!C$5:C$94,C17,[1]XC!G$5:G$94)</f>
        <v>0</v>
      </c>
      <c r="J17" s="7">
        <f t="shared" si="1"/>
        <v>155</v>
      </c>
    </row>
    <row r="18" spans="1:10" ht="15.6">
      <c r="A18" s="4">
        <f t="shared" si="0"/>
        <v>14</v>
      </c>
      <c r="B18" s="5" t="str">
        <f>VLOOKUP($C18,'[1]Num poussins'!$A$4:$F$194,4)</f>
        <v>M</v>
      </c>
      <c r="C18" s="9">
        <v>24</v>
      </c>
      <c r="D18" s="5" t="str">
        <f>VLOOKUP($C18,'[1]Num poussins'!$A$4:$F$194,3)</f>
        <v>Soen</v>
      </c>
      <c r="E18" s="5" t="str">
        <f>VLOOKUP($C18,'[1]Num poussins'!$A$4:$F$194,2)</f>
        <v>HUAU</v>
      </c>
      <c r="F18" s="5" t="str">
        <f>VLOOKUP($C18,'[1]Num poussins'!$A$4:$F$194,6)</f>
        <v>VELO TAUPONT</v>
      </c>
      <c r="G18" s="7">
        <f>SUMIF([1]DH!C$5:C$94,C18,[1]DH!J$5:J$94)</f>
        <v>0</v>
      </c>
      <c r="H18" s="7">
        <f>SUMIF([1]Trial!C$5:C$94,C18,[1]Trial!AO$5:AO$94)</f>
        <v>140</v>
      </c>
      <c r="I18" s="7">
        <f>SUMIF([1]XC!C$5:C$94,C18,[1]XC!G$5:G$94)</f>
        <v>0</v>
      </c>
      <c r="J18" s="7">
        <f t="shared" si="1"/>
        <v>140</v>
      </c>
    </row>
    <row r="20" spans="1:10" ht="27.6">
      <c r="A20" s="10" t="s">
        <v>11</v>
      </c>
      <c r="B20" s="10"/>
      <c r="C20" s="10"/>
      <c r="D20" s="10"/>
      <c r="E20" s="10"/>
      <c r="F20" s="10"/>
      <c r="G20" s="10"/>
      <c r="H20" s="10"/>
      <c r="I20" s="10"/>
      <c r="J20" s="10"/>
    </row>
    <row r="21" spans="1:10">
      <c r="A21" s="1"/>
      <c r="B21" s="2" t="s">
        <v>0</v>
      </c>
      <c r="C21" s="1" t="s">
        <v>1</v>
      </c>
      <c r="D21" s="2" t="s">
        <v>2</v>
      </c>
      <c r="E21" s="3" t="s">
        <v>3</v>
      </c>
      <c r="F21" s="3" t="s">
        <v>4</v>
      </c>
      <c r="G21" s="1" t="s">
        <v>5</v>
      </c>
      <c r="H21" s="1" t="s">
        <v>6</v>
      </c>
      <c r="I21" s="1" t="s">
        <v>7</v>
      </c>
      <c r="J21" s="1" t="s">
        <v>8</v>
      </c>
    </row>
    <row r="22" spans="1:10" ht="15.6">
      <c r="A22" s="4">
        <f t="shared" ref="A22:A34" si="2">A21+1</f>
        <v>1</v>
      </c>
      <c r="B22" s="5" t="str">
        <f>VLOOKUP($C22,'[2]Num pupilles'!$A$4:$F$191,4)</f>
        <v>M</v>
      </c>
      <c r="C22" s="6">
        <v>75</v>
      </c>
      <c r="D22" s="5" t="str">
        <f>VLOOKUP($C22,'[2]Num pupilles'!$A$4:$F$191,3)</f>
        <v>Noé</v>
      </c>
      <c r="E22" s="5" t="str">
        <f>VLOOKUP($C22,'[2]Num pupilles'!$A$4:$F$191,2)</f>
        <v>JOUANNO</v>
      </c>
      <c r="F22" s="5" t="str">
        <f>VLOOKUP($C22,'[2]Num pupilles'!$A$4:$F$191,6)</f>
        <v>CRAZY WOOD VTT</v>
      </c>
      <c r="G22" s="7">
        <f>SUMIF([2]DH!C$5:C$94,C22,[2]DH!J$5:J$94)</f>
        <v>200</v>
      </c>
      <c r="H22" s="7">
        <f>SUMIF([2]Trial!C$5:C$94,C22,[2]Trial!AO$5:AO$94)</f>
        <v>200</v>
      </c>
      <c r="I22" s="7">
        <f>SUMIF([2]XC!C$5:C$94,C22,[2]XC!G$5:G$94)</f>
        <v>190</v>
      </c>
      <c r="J22" s="7">
        <f t="shared" ref="J22:J34" si="3">SUM(G22:I22)</f>
        <v>590</v>
      </c>
    </row>
    <row r="23" spans="1:10" ht="15.6">
      <c r="A23" s="4">
        <f t="shared" si="2"/>
        <v>2</v>
      </c>
      <c r="B23" s="5" t="str">
        <f>VLOOKUP($C23,'[2]Num pupilles'!$A$4:$F$191,4)</f>
        <v>M</v>
      </c>
      <c r="C23" s="6">
        <v>73</v>
      </c>
      <c r="D23" s="5" t="str">
        <f>VLOOKUP($C23,'[2]Num pupilles'!$A$4:$F$191,3)</f>
        <v>Nolann</v>
      </c>
      <c r="E23" s="5" t="str">
        <f>VLOOKUP($C23,'[2]Num pupilles'!$A$4:$F$191,2)</f>
        <v>LE GUILLOUX</v>
      </c>
      <c r="F23" s="5" t="str">
        <f>VLOOKUP($C23,'[2]Num pupilles'!$A$4:$F$191,6)</f>
        <v>CRAZY WOOD VTT</v>
      </c>
      <c r="G23" s="7">
        <f>SUMIF([2]DH!C$5:C$94,C23,[2]DH!J$5:J$94)</f>
        <v>190</v>
      </c>
      <c r="H23" s="7">
        <f>SUMIF([2]Trial!C$5:C$94,C23,[2]Trial!AO$5:AO$94)</f>
        <v>181</v>
      </c>
      <c r="I23" s="7">
        <f>SUMIF([2]XC!C$5:C$94,C23,[2]XC!G$5:G$94)</f>
        <v>200</v>
      </c>
      <c r="J23" s="7">
        <f t="shared" si="3"/>
        <v>571</v>
      </c>
    </row>
    <row r="24" spans="1:10" ht="15.6">
      <c r="A24" s="4">
        <f t="shared" si="2"/>
        <v>3</v>
      </c>
      <c r="B24" s="5" t="str">
        <f>VLOOKUP($C24,'[2]Num pupilles'!$A$4:$F$191,4)</f>
        <v>M</v>
      </c>
      <c r="C24" s="6">
        <v>76</v>
      </c>
      <c r="D24" s="5" t="str">
        <f>VLOOKUP($C24,'[2]Num pupilles'!$A$4:$F$191,3)</f>
        <v>Thomas</v>
      </c>
      <c r="E24" s="5" t="str">
        <f>VLOOKUP($C24,'[2]Num pupilles'!$A$4:$F$191,2)</f>
        <v>ROPERT</v>
      </c>
      <c r="F24" s="5" t="str">
        <f>VLOOKUP($C24,'[2]Num pupilles'!$A$4:$F$191,6)</f>
        <v>CRAZY WOOD VTT</v>
      </c>
      <c r="G24" s="7">
        <f>SUMIF([2]DH!C$5:C$94,C24,[2]DH!J$5:J$94)</f>
        <v>181</v>
      </c>
      <c r="H24" s="7">
        <f>SUMIF([2]Trial!C$5:C$94,C24,[2]Trial!AO$5:AO$94)</f>
        <v>190</v>
      </c>
      <c r="I24" s="7">
        <f>SUMIF([2]XC!C$5:C$94,C24,[2]XC!G$5:G$94)</f>
        <v>150</v>
      </c>
      <c r="J24" s="7">
        <f t="shared" si="3"/>
        <v>521</v>
      </c>
    </row>
    <row r="25" spans="1:10" ht="15.6">
      <c r="A25" s="4">
        <f t="shared" si="2"/>
        <v>4</v>
      </c>
      <c r="B25" s="5" t="str">
        <f>VLOOKUP($C25,'[2]Num pupilles'!$A$4:$F$191,4)</f>
        <v>F</v>
      </c>
      <c r="C25" s="6">
        <v>308</v>
      </c>
      <c r="D25" s="5" t="str">
        <f>VLOOKUP($C25,'[2]Num pupilles'!$A$4:$F$191,3)</f>
        <v>Lola</v>
      </c>
      <c r="E25" s="5" t="str">
        <f>VLOOKUP($C25,'[2]Num pupilles'!$A$4:$F$191,2)</f>
        <v>LE MOINE</v>
      </c>
      <c r="F25" s="5" t="str">
        <f>VLOOKUP($C25,'[2]Num pupilles'!$A$4:$F$191,6)</f>
        <v>CRAZY WOOD VTT</v>
      </c>
      <c r="G25" s="7">
        <f>SUMIF([2]DH!C$5:C$94,C25,[2]DH!J$5:J$94)</f>
        <v>173</v>
      </c>
      <c r="H25" s="7">
        <f>SUMIF([2]Trial!C$5:C$94,C25,[2]Trial!AO$5:AO$94)</f>
        <v>160</v>
      </c>
      <c r="I25" s="7">
        <f>SUMIF([2]XC!C$5:C$94,C25,[2]XC!G$5:G$94)</f>
        <v>181</v>
      </c>
      <c r="J25" s="7">
        <f t="shared" si="3"/>
        <v>514</v>
      </c>
    </row>
    <row r="26" spans="1:10" ht="15.6">
      <c r="A26" s="4">
        <f t="shared" si="2"/>
        <v>5</v>
      </c>
      <c r="B26" s="5" t="str">
        <f>VLOOKUP($C26,'[2]Num pupilles'!$A$4:$F$191,4)</f>
        <v>F</v>
      </c>
      <c r="C26" s="6">
        <v>309</v>
      </c>
      <c r="D26" s="5" t="str">
        <f>VLOOKUP($C26,'[2]Num pupilles'!$A$4:$F$191,3)</f>
        <v>Méline</v>
      </c>
      <c r="E26" s="5" t="str">
        <f>VLOOKUP($C26,'[2]Num pupilles'!$A$4:$F$191,2)</f>
        <v>CHENIER</v>
      </c>
      <c r="F26" s="5" t="str">
        <f>VLOOKUP($C26,'[2]Num pupilles'!$A$4:$F$191,6)</f>
        <v>CRAZY WOOD VTT</v>
      </c>
      <c r="G26" s="7">
        <f>SUMIF([2]DH!C$5:C$94,C26,[2]DH!J$5:J$94)</f>
        <v>166</v>
      </c>
      <c r="H26" s="7">
        <f>SUMIF([2]Trial!C$5:C$94,C26,[2]Trial!AO$5:AO$94)</f>
        <v>173</v>
      </c>
      <c r="I26" s="7">
        <f>SUMIF([2]XC!C$5:C$94,C26,[2]XC!G$5:G$94)</f>
        <v>173</v>
      </c>
      <c r="J26" s="7">
        <f t="shared" si="3"/>
        <v>512</v>
      </c>
    </row>
    <row r="27" spans="1:10" ht="15.6">
      <c r="A27" s="4">
        <f t="shared" si="2"/>
        <v>6</v>
      </c>
      <c r="B27" s="5" t="str">
        <f>VLOOKUP($C27,'[2]Num pupilles'!$A$4:$F$191,4)</f>
        <v>F</v>
      </c>
      <c r="C27" s="6">
        <v>70</v>
      </c>
      <c r="D27" s="5" t="str">
        <f>VLOOKUP($C27,'[2]Num pupilles'!$A$4:$F$191,3)</f>
        <v>Louna</v>
      </c>
      <c r="E27" s="5" t="str">
        <f>VLOOKUP($C27,'[2]Num pupilles'!$A$4:$F$191,2)</f>
        <v>LE FOULGOC</v>
      </c>
      <c r="F27" s="5" t="str">
        <f>VLOOKUP($C27,'[2]Num pupilles'!$A$4:$F$191,6)</f>
        <v>VELO TAUPONT</v>
      </c>
      <c r="G27" s="7">
        <f>SUMIF([2]DH!C$5:C$94,C27,[2]DH!J$5:J$94)</f>
        <v>136</v>
      </c>
      <c r="H27" s="7">
        <f>SUMIF([2]Trial!C$5:C$94,C27,[2]Trial!AO$5:AO$94)</f>
        <v>166</v>
      </c>
      <c r="I27" s="7">
        <f>SUMIF([2]XC!C$5:C$94,C27,[2]XC!G$5:G$94)</f>
        <v>160</v>
      </c>
      <c r="J27" s="7">
        <f t="shared" si="3"/>
        <v>462</v>
      </c>
    </row>
    <row r="28" spans="1:10" ht="15.6">
      <c r="A28" s="4">
        <f t="shared" si="2"/>
        <v>7</v>
      </c>
      <c r="B28" s="5" t="str">
        <f>VLOOKUP($C28,'[2]Num pupilles'!$A$4:$F$191,4)</f>
        <v>M</v>
      </c>
      <c r="C28" s="6">
        <v>78</v>
      </c>
      <c r="D28" s="8" t="str">
        <f>VLOOKUP($C28,'[2]Num pupilles'!$A$4:$F$191,3)</f>
        <v>Malown</v>
      </c>
      <c r="E28" s="8" t="str">
        <f>VLOOKUP($C28,'[2]Num pupilles'!$A$4:$F$191,2)</f>
        <v>HAIS</v>
      </c>
      <c r="F28" s="8" t="str">
        <f>VLOOKUP($C28,'[2]Num pupilles'!$A$4:$F$191,6)</f>
        <v>CRAZY WOOD VTT</v>
      </c>
      <c r="G28" s="7">
        <f>SUMIF([2]DH!C$5:C$94,C28,[2]DH!J$5:J$94)</f>
        <v>128</v>
      </c>
      <c r="H28" s="7">
        <f>SUMIF([2]Trial!C$5:C$94,C28,[2]Trial!AO$5:AO$94)</f>
        <v>155</v>
      </c>
      <c r="I28" s="7">
        <f>SUMIF([2]XC!C$5:C$94,C28,[2]XC!G$5:G$94)</f>
        <v>128</v>
      </c>
      <c r="J28" s="7">
        <f t="shared" si="3"/>
        <v>411</v>
      </c>
    </row>
    <row r="29" spans="1:10" ht="15.6">
      <c r="A29" s="4">
        <f t="shared" si="2"/>
        <v>8</v>
      </c>
      <c r="B29" s="5" t="str">
        <f>VLOOKUP($C29,'[2]Num pupilles'!$A$4:$F$191,4)</f>
        <v>M</v>
      </c>
      <c r="C29" s="6">
        <v>50</v>
      </c>
      <c r="D29" s="5" t="str">
        <f>VLOOKUP($C29,'[2]Num pupilles'!$A$4:$F$191,3)</f>
        <v>Jules</v>
      </c>
      <c r="E29" s="5" t="str">
        <f>VLOOKUP($C29,'[2]Num pupilles'!$A$4:$F$191,2)</f>
        <v>AUDRAN</v>
      </c>
      <c r="F29" s="5" t="str">
        <f>VLOOKUP($C29,'[2]Num pupilles'!$A$4:$F$191,6)</f>
        <v>VELO TAUPONT</v>
      </c>
      <c r="G29" s="7">
        <f>SUMIF([2]DH!C$5:C$94,C29,[2]DH!J$5:J$94)</f>
        <v>150</v>
      </c>
      <c r="H29" s="7">
        <f>SUMIF([2]Trial!C$5:C$94,C29,[2]Trial!AO$5:AO$94)</f>
        <v>0</v>
      </c>
      <c r="I29" s="7">
        <f>SUMIF([2]XC!C$5:C$94,C29,[2]XC!G$5:G$94)</f>
        <v>166</v>
      </c>
      <c r="J29" s="7">
        <f t="shared" si="3"/>
        <v>316</v>
      </c>
    </row>
    <row r="30" spans="1:10" ht="15.6">
      <c r="A30" s="4">
        <f t="shared" si="2"/>
        <v>9</v>
      </c>
      <c r="B30" s="5" t="str">
        <f>VLOOKUP($C30,'[2]Num pupilles'!$A$4:$F$191,4)</f>
        <v>F</v>
      </c>
      <c r="C30" s="6">
        <v>307</v>
      </c>
      <c r="D30" s="8" t="str">
        <f>VLOOKUP($C30,'[2]Num pupilles'!$A$4:$F$191,3)</f>
        <v>Morgane</v>
      </c>
      <c r="E30" s="8" t="str">
        <f>VLOOKUP($C30,'[2]Num pupilles'!$A$4:$F$191,2)</f>
        <v>ROBINO</v>
      </c>
      <c r="F30" s="8" t="str">
        <f>VLOOKUP($C30,'[2]Num pupilles'!$A$4:$F$191,6)</f>
        <v>CRAZY WOOD VTT</v>
      </c>
      <c r="G30" s="7">
        <f>SUMIF([2]DH!C$5:C$94,C30,[2]DH!J$5:J$94)</f>
        <v>155</v>
      </c>
      <c r="H30" s="7">
        <f>SUMIF([2]Trial!C$5:C$94,C30,[2]Trial!AO$5:AO$94)</f>
        <v>0</v>
      </c>
      <c r="I30" s="7">
        <f>SUMIF([2]XC!C$5:C$94,C30,[2]XC!G$5:G$94)</f>
        <v>155</v>
      </c>
      <c r="J30" s="7">
        <f t="shared" si="3"/>
        <v>310</v>
      </c>
    </row>
    <row r="31" spans="1:10" ht="15.6">
      <c r="A31" s="4">
        <f t="shared" si="2"/>
        <v>10</v>
      </c>
      <c r="B31" s="5" t="str">
        <f>VLOOKUP($C31,'[2]Num pupilles'!$A$4:$F$191,4)</f>
        <v>M</v>
      </c>
      <c r="C31" s="6">
        <v>51</v>
      </c>
      <c r="D31" s="5" t="str">
        <f>VLOOKUP($C31,'[2]Num pupilles'!$A$4:$F$191,3)</f>
        <v>Aaron</v>
      </c>
      <c r="E31" s="5" t="str">
        <f>VLOOKUP($C31,'[2]Num pupilles'!$A$4:$F$191,2)</f>
        <v>PAU AUDUBERT</v>
      </c>
      <c r="F31" s="5" t="str">
        <f>VLOOKUP($C31,'[2]Num pupilles'!$A$4:$F$191,6)</f>
        <v>VELO TAUPONT</v>
      </c>
      <c r="G31" s="7">
        <f>SUMIF([2]DH!C$5:C$94,C31,[2]DH!J$5:J$94)</f>
        <v>160</v>
      </c>
      <c r="H31" s="7">
        <f>SUMIF([2]Trial!C$5:C$94,C31,[2]Trial!AO$5:AO$94)</f>
        <v>0</v>
      </c>
      <c r="I31" s="7">
        <f>SUMIF([2]XC!C$5:C$94,C31,[2]XC!G$5:G$94)</f>
        <v>136</v>
      </c>
      <c r="J31" s="7">
        <f t="shared" si="3"/>
        <v>296</v>
      </c>
    </row>
    <row r="32" spans="1:10" ht="15.6">
      <c r="A32" s="4">
        <f t="shared" si="2"/>
        <v>11</v>
      </c>
      <c r="B32" s="5" t="str">
        <f>VLOOKUP($C32,'[2]Num pupilles'!$A$4:$F$191,4)</f>
        <v>M</v>
      </c>
      <c r="C32" s="6">
        <v>77</v>
      </c>
      <c r="D32" s="5" t="str">
        <f>VLOOKUP($C32,'[2]Num pupilles'!$A$4:$F$191,3)</f>
        <v>Mathis</v>
      </c>
      <c r="E32" s="5" t="str">
        <f>VLOOKUP($C32,'[2]Num pupilles'!$A$4:$F$191,2)</f>
        <v>CONTENSAUX</v>
      </c>
      <c r="F32" s="5" t="str">
        <f>VLOOKUP($C32,'[2]Num pupilles'!$A$4:$F$191,6)</f>
        <v>CRAZY WOOD VTT</v>
      </c>
      <c r="G32" s="7">
        <f>SUMIF([2]DH!C$5:C$94,C32,[2]DH!J$5:J$94)</f>
        <v>140</v>
      </c>
      <c r="H32" s="7">
        <f>SUMIF([2]Trial!C$5:C$94,C32,[2]Trial!AO$5:AO$94)</f>
        <v>0</v>
      </c>
      <c r="I32" s="7">
        <f>SUMIF([2]XC!C$5:C$94,C32,[2]XC!G$5:G$94)</f>
        <v>145</v>
      </c>
      <c r="J32" s="7">
        <f t="shared" si="3"/>
        <v>285</v>
      </c>
    </row>
    <row r="33" spans="1:10" ht="15.6">
      <c r="A33" s="4">
        <f t="shared" si="2"/>
        <v>12</v>
      </c>
      <c r="B33" s="5" t="str">
        <f>VLOOKUP($C33,'[2]Num pupilles'!$A$4:$F$191,4)</f>
        <v>M</v>
      </c>
      <c r="C33" s="6">
        <v>80</v>
      </c>
      <c r="D33" s="5" t="str">
        <f>VLOOKUP($C33,'[2]Num pupilles'!$A$4:$F$191,3)</f>
        <v>Nathan</v>
      </c>
      <c r="E33" s="5" t="str">
        <f>VLOOKUP($C33,'[2]Num pupilles'!$A$4:$F$191,2)</f>
        <v>ALLIOUX</v>
      </c>
      <c r="F33" s="5" t="str">
        <f>VLOOKUP($C33,'[2]Num pupilles'!$A$4:$F$191,6)</f>
        <v>CRAZY WOOD VTT</v>
      </c>
      <c r="G33" s="7">
        <f>SUMIF([2]DH!C$5:C$94,C33,[2]DH!J$5:J$94)</f>
        <v>145</v>
      </c>
      <c r="H33" s="7">
        <f>SUMIF([2]Trial!C$5:C$94,C33,[2]Trial!AO$5:AO$94)</f>
        <v>0</v>
      </c>
      <c r="I33" s="7">
        <f>SUMIF([2]XC!C$5:C$94,C33,[2]XC!G$5:G$94)</f>
        <v>140</v>
      </c>
      <c r="J33" s="7">
        <f t="shared" si="3"/>
        <v>285</v>
      </c>
    </row>
    <row r="34" spans="1:10" ht="15.6">
      <c r="A34" s="4">
        <f t="shared" si="2"/>
        <v>13</v>
      </c>
      <c r="B34" s="5" t="str">
        <f>VLOOKUP($C34,'[2]Num pupilles'!$A$4:$F$191,4)</f>
        <v>M</v>
      </c>
      <c r="C34" s="6">
        <v>79</v>
      </c>
      <c r="D34" s="5" t="str">
        <f>VLOOKUP($C34,'[2]Num pupilles'!$A$4:$F$191,3)</f>
        <v>Kaelig</v>
      </c>
      <c r="E34" s="5" t="str">
        <f>VLOOKUP($C34,'[2]Num pupilles'!$A$4:$F$191,2)</f>
        <v>LE HASIF</v>
      </c>
      <c r="F34" s="5" t="str">
        <f>VLOOKUP($C34,'[2]Num pupilles'!$A$4:$F$191,6)</f>
        <v>CRAZY WOOD VTT</v>
      </c>
      <c r="G34" s="7">
        <f>SUMIF([2]DH!C$5:C$94,C34,[2]DH!J$5:J$94)</f>
        <v>132</v>
      </c>
      <c r="H34" s="7">
        <f>SUMIF([2]Trial!C$5:C$94,C34,[2]Trial!AO$5:AO$94)</f>
        <v>0</v>
      </c>
      <c r="I34" s="7">
        <f>SUMIF([2]XC!C$5:C$94,C34,[2]XC!G$5:G$94)</f>
        <v>132</v>
      </c>
      <c r="J34" s="7">
        <f t="shared" si="3"/>
        <v>264</v>
      </c>
    </row>
    <row r="36" spans="1:10" ht="27.6">
      <c r="A36" s="10" t="s">
        <v>18</v>
      </c>
      <c r="B36" s="10"/>
      <c r="C36" s="10"/>
      <c r="D36" s="10"/>
      <c r="E36" s="10"/>
      <c r="F36" s="10"/>
      <c r="G36" s="10"/>
      <c r="H36" s="10"/>
      <c r="I36" s="10"/>
      <c r="J36" s="10"/>
    </row>
    <row r="37" spans="1:10">
      <c r="A37" s="1"/>
      <c r="B37" s="2" t="s">
        <v>0</v>
      </c>
      <c r="C37" s="1" t="s">
        <v>1</v>
      </c>
      <c r="D37" s="2" t="s">
        <v>2</v>
      </c>
      <c r="E37" s="3" t="s">
        <v>3</v>
      </c>
      <c r="F37" s="3" t="s">
        <v>4</v>
      </c>
      <c r="G37" s="1" t="s">
        <v>5</v>
      </c>
      <c r="H37" s="1" t="s">
        <v>6</v>
      </c>
      <c r="I37" s="1" t="s">
        <v>7</v>
      </c>
      <c r="J37" s="1" t="s">
        <v>8</v>
      </c>
    </row>
    <row r="38" spans="1:10" ht="15.6">
      <c r="A38" s="4">
        <f t="shared" ref="A38:A52" si="4">A37+1</f>
        <v>1</v>
      </c>
      <c r="B38" s="5" t="str">
        <f>VLOOKUP($C38,'[3]Num benjamins'!$A$4:$F$197,4)</f>
        <v>M</v>
      </c>
      <c r="C38" s="6">
        <v>54</v>
      </c>
      <c r="D38" s="5" t="str">
        <f>VLOOKUP($C38,'[3]Num benjamins'!$A$4:$F$197,3)</f>
        <v>Thomas</v>
      </c>
      <c r="E38" s="5" t="str">
        <f>VLOOKUP($C38,'[3]Num benjamins'!$A$4:$F$197,2)</f>
        <v>ANTOINE</v>
      </c>
      <c r="F38" s="5" t="str">
        <f>VLOOKUP($C38,'[3]Num benjamins'!$A$4:$F$197,6)</f>
        <v>VELO TAUPONT</v>
      </c>
      <c r="G38" s="7">
        <f>SUMIF([3]DH!C$5:C$94,C38,[3]DH!J$5:J$94)</f>
        <v>200</v>
      </c>
      <c r="H38" s="7">
        <f>SUMIF([3]Trial!C$5:C$94,C38,[3]Trial!AO$5:AO$94)</f>
        <v>200</v>
      </c>
      <c r="I38" s="7">
        <f>SUMIF([3]XC!C$5:C$94,C38,[3]XC!G$5:G$94)</f>
        <v>200</v>
      </c>
      <c r="J38" s="7">
        <f t="shared" ref="J38:J52" si="5">SUM(G38:I38)</f>
        <v>600</v>
      </c>
    </row>
    <row r="39" spans="1:10" ht="15.6">
      <c r="A39" s="4">
        <f t="shared" si="4"/>
        <v>2</v>
      </c>
      <c r="B39" s="5" t="str">
        <f>VLOOKUP($C39,'[3]Num benjamins'!$A$4:$F$197,4)</f>
        <v>M</v>
      </c>
      <c r="C39" s="6">
        <v>58</v>
      </c>
      <c r="D39" s="5" t="str">
        <f>VLOOKUP($C39,'[3]Num benjamins'!$A$4:$F$197,3)</f>
        <v>Guillaume</v>
      </c>
      <c r="E39" s="5" t="str">
        <f>VLOOKUP($C39,'[3]Num benjamins'!$A$4:$F$197,2)</f>
        <v>DESIGNE</v>
      </c>
      <c r="F39" s="5" t="str">
        <f>VLOOKUP($C39,'[3]Num benjamins'!$A$4:$F$197,6)</f>
        <v>VELO TAUPONT</v>
      </c>
      <c r="G39" s="7">
        <f>SUMIF([3]DH!C$5:C$94,C39,[3]DH!J$5:J$94)</f>
        <v>190</v>
      </c>
      <c r="H39" s="7">
        <f>SUMIF([3]Trial!C$5:C$94,C39,[3]Trial!AO$5:AO$94)</f>
        <v>181</v>
      </c>
      <c r="I39" s="7">
        <f>SUMIF([3]XC!C$5:C$94,C39,[3]XC!G$5:G$94)</f>
        <v>155</v>
      </c>
      <c r="J39" s="7">
        <f t="shared" si="5"/>
        <v>526</v>
      </c>
    </row>
    <row r="40" spans="1:10" ht="15.6">
      <c r="A40" s="4">
        <f t="shared" si="4"/>
        <v>3</v>
      </c>
      <c r="B40" s="5" t="str">
        <f>VLOOKUP($C40,'[3]Num benjamins'!$A$4:$F$197,4)</f>
        <v>M</v>
      </c>
      <c r="C40" s="6">
        <v>68</v>
      </c>
      <c r="D40" s="5" t="str">
        <f>VLOOKUP($C40,'[3]Num benjamins'!$A$4:$F$197,3)</f>
        <v>Yzen</v>
      </c>
      <c r="E40" s="5" t="str">
        <f>VLOOKUP($C40,'[3]Num benjamins'!$A$4:$F$197,2)</f>
        <v>RICHARD</v>
      </c>
      <c r="F40" s="5" t="str">
        <f>VLOOKUP($C40,'[3]Num benjamins'!$A$4:$F$197,6)</f>
        <v>VELO TAUPONT</v>
      </c>
      <c r="G40" s="7">
        <f>SUMIF([3]DH!C$5:C$94,C40,[3]DH!J$5:J$94)</f>
        <v>173</v>
      </c>
      <c r="H40" s="7">
        <f>SUMIF([3]Trial!C$5:C$94,C40,[3]Trial!AO$5:AO$94)</f>
        <v>173</v>
      </c>
      <c r="I40" s="7">
        <f>SUMIF([3]XC!C$5:C$94,C40,[3]XC!G$5:G$94)</f>
        <v>150</v>
      </c>
      <c r="J40" s="7">
        <f t="shared" si="5"/>
        <v>496</v>
      </c>
    </row>
    <row r="41" spans="1:10" ht="15.6">
      <c r="A41" s="4">
        <f t="shared" si="4"/>
        <v>4</v>
      </c>
      <c r="B41" s="5" t="str">
        <f>VLOOKUP($C41,'[3]Num benjamins'!$A$4:$F$197,4)</f>
        <v>M</v>
      </c>
      <c r="C41" s="6">
        <v>60</v>
      </c>
      <c r="D41" s="5" t="str">
        <f>VLOOKUP($C41,'[3]Num benjamins'!$A$4:$F$197,3)</f>
        <v>Gabin</v>
      </c>
      <c r="E41" s="5" t="str">
        <f>VLOOKUP($C41,'[3]Num benjamins'!$A$4:$F$197,2)</f>
        <v>GICQUEL</v>
      </c>
      <c r="F41" s="5" t="str">
        <f>VLOOKUP($C41,'[3]Num benjamins'!$A$4:$F$197,6)</f>
        <v>VELO TAUPONT</v>
      </c>
      <c r="G41" s="7">
        <f>SUMIF([3]DH!C$5:C$94,C41,[3]DH!J$5:J$94)</f>
        <v>166</v>
      </c>
      <c r="H41" s="7">
        <f>SUMIF([3]Trial!C$5:C$94,C41,[3]Trial!AO$5:AO$94)</f>
        <v>140</v>
      </c>
      <c r="I41" s="7">
        <f>SUMIF([3]XC!C$5:C$94,C41,[3]XC!G$5:G$94)</f>
        <v>181</v>
      </c>
      <c r="J41" s="7">
        <f t="shared" si="5"/>
        <v>487</v>
      </c>
    </row>
    <row r="42" spans="1:10" ht="15.6">
      <c r="A42" s="4">
        <f t="shared" si="4"/>
        <v>5</v>
      </c>
      <c r="B42" s="5" t="str">
        <f>VLOOKUP($C42,'[3]Num benjamins'!$A$4:$F$197,4)</f>
        <v>M</v>
      </c>
      <c r="C42" s="6">
        <v>64</v>
      </c>
      <c r="D42" s="8" t="str">
        <f>VLOOKUP($C42,'[3]Num benjamins'!$A$4:$F$197,3)</f>
        <v>Kylian</v>
      </c>
      <c r="E42" s="8" t="str">
        <f>VLOOKUP($C42,'[3]Num benjamins'!$A$4:$F$197,2)</f>
        <v>LE FOULGOC</v>
      </c>
      <c r="F42" s="8" t="str">
        <f>VLOOKUP($C42,'[3]Num benjamins'!$A$4:$F$197,6)</f>
        <v>VELO TAUPONT</v>
      </c>
      <c r="G42" s="7">
        <f>SUMIF([3]DH!C$5:C$94,C42,[3]DH!J$5:J$94)</f>
        <v>150</v>
      </c>
      <c r="H42" s="7">
        <f>SUMIF([3]Trial!C$5:C$94,C42,[3]Trial!AO$5:AO$94)</f>
        <v>145</v>
      </c>
      <c r="I42" s="7">
        <f>SUMIF([3]XC!C$5:C$94,C42,[3]XC!G$5:G$94)</f>
        <v>166</v>
      </c>
      <c r="J42" s="7">
        <f t="shared" si="5"/>
        <v>461</v>
      </c>
    </row>
    <row r="43" spans="1:10" ht="15.6">
      <c r="A43" s="4">
        <f t="shared" si="4"/>
        <v>6</v>
      </c>
      <c r="B43" s="5" t="str">
        <f>VLOOKUP($C43,'[3]Num benjamins'!$A$4:$F$197,4)</f>
        <v>M</v>
      </c>
      <c r="C43" s="6">
        <v>55</v>
      </c>
      <c r="D43" s="5" t="str">
        <f>VLOOKUP($C43,'[3]Num benjamins'!$A$4:$F$197,3)</f>
        <v>Mewen</v>
      </c>
      <c r="E43" s="5" t="str">
        <f>VLOOKUP($C43,'[3]Num benjamins'!$A$4:$F$197,2)</f>
        <v>BOCQUENE</v>
      </c>
      <c r="F43" s="5" t="str">
        <f>VLOOKUP($C43,'[3]Num benjamins'!$A$4:$F$197,6)</f>
        <v>VELO TAUPONT</v>
      </c>
      <c r="G43" s="7">
        <f>SUMIF([3]DH!C$5:C$94,C43,[3]DH!J$5:J$94)</f>
        <v>140</v>
      </c>
      <c r="H43" s="7">
        <f>SUMIF([3]Trial!C$5:C$94,C43,[3]Trial!AO$5:AO$94)</f>
        <v>155</v>
      </c>
      <c r="I43" s="7">
        <f>SUMIF([3]XC!C$5:C$94,C43,[3]XC!G$5:G$94)</f>
        <v>145</v>
      </c>
      <c r="J43" s="7">
        <f t="shared" si="5"/>
        <v>440</v>
      </c>
    </row>
    <row r="44" spans="1:10" ht="15.6">
      <c r="A44" s="4">
        <f t="shared" si="4"/>
        <v>7</v>
      </c>
      <c r="B44" s="5" t="str">
        <f>VLOOKUP($C44,'[3]Num benjamins'!$A$4:$F$197,4)</f>
        <v>M</v>
      </c>
      <c r="C44" s="6">
        <v>56</v>
      </c>
      <c r="D44" s="5" t="str">
        <f>VLOOKUP($C44,'[3]Num benjamins'!$A$4:$F$197,3)</f>
        <v>Alexiandre</v>
      </c>
      <c r="E44" s="5" t="str">
        <f>VLOOKUP($C44,'[3]Num benjamins'!$A$4:$F$197,2)</f>
        <v>BRIEND</v>
      </c>
      <c r="F44" s="5" t="str">
        <f>VLOOKUP($C44,'[3]Num benjamins'!$A$4:$F$197,6)</f>
        <v>VELO TAUPONT</v>
      </c>
      <c r="G44" s="7">
        <f>SUMIF([3]DH!C$5:C$94,C44,[3]DH!J$5:J$94)</f>
        <v>145</v>
      </c>
      <c r="H44" s="7">
        <f>SUMIF([3]Trial!C$5:C$94,C44,[3]Trial!AO$5:AO$94)</f>
        <v>132</v>
      </c>
      <c r="I44" s="7">
        <f>SUMIF([3]XC!C$5:C$94,C44,[3]XC!G$5:G$94)</f>
        <v>160</v>
      </c>
      <c r="J44" s="7">
        <f t="shared" si="5"/>
        <v>437</v>
      </c>
    </row>
    <row r="45" spans="1:10" ht="15.6">
      <c r="A45" s="4">
        <f t="shared" si="4"/>
        <v>8</v>
      </c>
      <c r="B45" s="5" t="str">
        <f>VLOOKUP($C45,'[3]Num benjamins'!$A$4:$F$197,4)</f>
        <v>M</v>
      </c>
      <c r="C45" s="6">
        <v>65</v>
      </c>
      <c r="D45" s="5" t="str">
        <f>VLOOKUP($C45,'[3]Num benjamins'!$A$4:$F$197,3)</f>
        <v>Riwan</v>
      </c>
      <c r="E45" s="5" t="str">
        <f>VLOOKUP($C45,'[3]Num benjamins'!$A$4:$F$197,2)</f>
        <v>MASSON</v>
      </c>
      <c r="F45" s="5" t="str">
        <f>VLOOKUP($C45,'[3]Num benjamins'!$A$4:$F$197,6)</f>
        <v>VELO TAUPONT</v>
      </c>
      <c r="G45" s="7">
        <f>SUMIF([3]DH!C$5:C$94,C45,[3]DH!J$5:J$94)</f>
        <v>128</v>
      </c>
      <c r="H45" s="7">
        <f>SUMIF([3]Trial!C$5:C$94,C45,[3]Trial!AO$5:AO$94)</f>
        <v>124</v>
      </c>
      <c r="I45" s="7">
        <f>SUMIF([3]XC!C$5:C$94,C45,[3]XC!G$5:G$94)</f>
        <v>132</v>
      </c>
      <c r="J45" s="7">
        <f t="shared" si="5"/>
        <v>384</v>
      </c>
    </row>
    <row r="46" spans="1:10" ht="15.6">
      <c r="A46" s="4">
        <f t="shared" si="4"/>
        <v>9</v>
      </c>
      <c r="B46" s="5" t="str">
        <f>VLOOKUP($C46,'[3]Num benjamins'!$A$4:$F$197,4)</f>
        <v>M</v>
      </c>
      <c r="C46" s="6">
        <v>4</v>
      </c>
      <c r="D46" s="5" t="str">
        <f>VLOOKUP($C46,'[3]Num benjamins'!$A$4:$F$197,3)</f>
        <v>Alexandre</v>
      </c>
      <c r="E46" s="5" t="str">
        <f>VLOOKUP($C46,'[3]Num benjamins'!$A$4:$F$197,2)</f>
        <v>CHENAIS</v>
      </c>
      <c r="F46" s="5" t="str">
        <f>VLOOKUP($C46,'[3]Num benjamins'!$A$4:$F$197,6)</f>
        <v>VC RUFFIACOIS</v>
      </c>
      <c r="G46" s="7">
        <f>SUMIF([3]DH!C$5:C$94,C46,[3]DH!J$5:J$94)</f>
        <v>136</v>
      </c>
      <c r="H46" s="7">
        <f>SUMIF([3]Trial!C$5:C$94,C46,[3]Trial!AO$5:AO$94)</f>
        <v>0</v>
      </c>
      <c r="I46" s="7">
        <f>SUMIF([3]XC!C$5:C$94,C46,[3]XC!G$5:G$94)</f>
        <v>140</v>
      </c>
      <c r="J46" s="7">
        <f t="shared" si="5"/>
        <v>276</v>
      </c>
    </row>
    <row r="47" spans="1:10" ht="15.6">
      <c r="A47" s="4">
        <f t="shared" si="4"/>
        <v>10</v>
      </c>
      <c r="B47" s="5" t="str">
        <f>VLOOKUP($C47,'[3]Num benjamins'!$A$4:$F$197,4)</f>
        <v>M</v>
      </c>
      <c r="C47" s="6">
        <v>5</v>
      </c>
      <c r="D47" s="5" t="str">
        <f>VLOOKUP($C47,'[3]Num benjamins'!$A$4:$F$197,3)</f>
        <v>Alan</v>
      </c>
      <c r="E47" s="5" t="str">
        <f>VLOOKUP($C47,'[3]Num benjamins'!$A$4:$F$197,2)</f>
        <v>MAUGAND</v>
      </c>
      <c r="F47" s="5" t="str">
        <f>VLOOKUP($C47,'[3]Num benjamins'!$A$4:$F$197,6)</f>
        <v>VC RUFFIACOIS</v>
      </c>
      <c r="G47" s="7">
        <f>SUMIF([3]DH!C$5:C$94,C47,[3]DH!J$5:J$94)</f>
        <v>132</v>
      </c>
      <c r="H47" s="7">
        <f>SUMIF([3]Trial!C$5:C$94,C47,[3]Trial!AO$5:AO$94)</f>
        <v>0</v>
      </c>
      <c r="I47" s="7">
        <f>SUMIF([3]XC!C$5:C$94,C47,[3]XC!G$5:G$94)</f>
        <v>136</v>
      </c>
      <c r="J47" s="7">
        <f t="shared" si="5"/>
        <v>268</v>
      </c>
    </row>
    <row r="48" spans="1:10" ht="15.6">
      <c r="A48" s="4">
        <f t="shared" si="4"/>
        <v>11</v>
      </c>
      <c r="B48" s="5" t="str">
        <f>VLOOKUP($C48,'[3]Num benjamins'!$A$4:$F$197,4)</f>
        <v>M</v>
      </c>
      <c r="C48" s="6">
        <v>61</v>
      </c>
      <c r="D48" s="5" t="str">
        <f>VLOOKUP($C48,'[3]Num benjamins'!$A$4:$F$197,3)</f>
        <v>Alexis</v>
      </c>
      <c r="E48" s="5" t="str">
        <f>VLOOKUP($C48,'[3]Num benjamins'!$A$4:$F$197,2)</f>
        <v>GUILLOUX</v>
      </c>
      <c r="F48" s="5" t="str">
        <f>VLOOKUP($C48,'[3]Num benjamins'!$A$4:$F$197,6)</f>
        <v>VELO TAUPONT</v>
      </c>
      <c r="G48" s="7">
        <f>SUMIF([3]DH!C$5:C$94,C48,[3]DH!J$5:J$94)</f>
        <v>0</v>
      </c>
      <c r="H48" s="7">
        <f>SUMIF([3]Trial!C$5:C$94,C48,[3]Trial!AO$5:AO$94)</f>
        <v>166</v>
      </c>
      <c r="I48" s="7">
        <f>SUMIF([3]XC!C$5:C$94,C48,[3]XC!G$5:G$94)</f>
        <v>0</v>
      </c>
      <c r="J48" s="7">
        <f t="shared" si="5"/>
        <v>166</v>
      </c>
    </row>
    <row r="49" spans="1:10" ht="15.6">
      <c r="A49" s="4">
        <f t="shared" si="4"/>
        <v>12</v>
      </c>
      <c r="B49" s="5" t="str">
        <f>VLOOKUP($C49,'[3]Num benjamins'!$A$4:$F$197,4)</f>
        <v>M</v>
      </c>
      <c r="C49" s="6">
        <v>59</v>
      </c>
      <c r="D49" s="5" t="str">
        <f>VLOOKUP($C49,'[3]Num benjamins'!$A$4:$F$197,3)</f>
        <v>Dylan</v>
      </c>
      <c r="E49" s="5" t="str">
        <f>VLOOKUP($C49,'[3]Num benjamins'!$A$4:$F$197,2)</f>
        <v>GANDIN</v>
      </c>
      <c r="F49" s="5" t="str">
        <f>VLOOKUP($C49,'[3]Num benjamins'!$A$4:$F$197,6)</f>
        <v>VELO TAUPONT</v>
      </c>
      <c r="G49" s="7">
        <f>SUMIF([3]DH!C$5:C$94,C49,[3]DH!J$5:J$94)</f>
        <v>0</v>
      </c>
      <c r="H49" s="7">
        <f>SUMIF([3]Trial!C$5:C$94,C49,[3]Trial!AO$5:AO$94)</f>
        <v>150</v>
      </c>
      <c r="I49" s="7">
        <f>SUMIF([3]XC!C$5:C$94,C49,[3]XC!G$5:G$94)</f>
        <v>0</v>
      </c>
      <c r="J49" s="7">
        <f t="shared" si="5"/>
        <v>150</v>
      </c>
    </row>
    <row r="50" spans="1:10" ht="15.6">
      <c r="A50" s="4">
        <f t="shared" si="4"/>
        <v>13</v>
      </c>
      <c r="B50" s="5" t="str">
        <f>VLOOKUP($C50,'[3]Num benjamins'!$A$4:$F$197,4)</f>
        <v>M</v>
      </c>
      <c r="C50" s="6">
        <v>66</v>
      </c>
      <c r="D50" s="5" t="str">
        <f>VLOOKUP($C50,'[3]Num benjamins'!$A$4:$F$197,3)</f>
        <v>Soren</v>
      </c>
      <c r="E50" s="5" t="str">
        <f>VLOOKUP($C50,'[3]Num benjamins'!$A$4:$F$197,2)</f>
        <v>PATIER</v>
      </c>
      <c r="F50" s="5" t="str">
        <f>VLOOKUP($C50,'[3]Num benjamins'!$A$4:$F$197,6)</f>
        <v>VELO TAUPONT</v>
      </c>
      <c r="G50" s="7">
        <f>SUMIF([3]DH!C$5:C$94,C50,[3]DH!J$5:J$94)</f>
        <v>0</v>
      </c>
      <c r="H50" s="7">
        <f>SUMIF([3]Trial!C$5:C$94,C50,[3]Trial!AO$5:AO$94)</f>
        <v>136</v>
      </c>
      <c r="I50" s="7">
        <f>SUMIF([3]XC!C$5:C$94,C50,[3]XC!G$5:G$94)</f>
        <v>0</v>
      </c>
      <c r="J50" s="7">
        <f t="shared" si="5"/>
        <v>136</v>
      </c>
    </row>
    <row r="51" spans="1:10" ht="15.6">
      <c r="A51" s="4">
        <f t="shared" si="4"/>
        <v>14</v>
      </c>
      <c r="B51" s="5" t="str">
        <f>VLOOKUP($C51,'[3]Num benjamins'!$A$4:$F$197,4)</f>
        <v>M</v>
      </c>
      <c r="C51" s="6">
        <v>62</v>
      </c>
      <c r="D51" s="5" t="str">
        <f>VLOOKUP($C51,'[3]Num benjamins'!$A$4:$F$197,3)</f>
        <v>Mathis</v>
      </c>
      <c r="E51" s="5" t="str">
        <f>VLOOKUP($C51,'[3]Num benjamins'!$A$4:$F$197,2)</f>
        <v>GUILLOUX</v>
      </c>
      <c r="F51" s="5" t="str">
        <f>VLOOKUP($C51,'[3]Num benjamins'!$A$4:$F$197,6)</f>
        <v>VELO TAUPONT</v>
      </c>
      <c r="G51" s="7">
        <f>SUMIF([3]DH!C$5:C$94,C51,[3]DH!J$5:J$94)</f>
        <v>0</v>
      </c>
      <c r="H51" s="7">
        <f>SUMIF([3]Trial!C$5:C$94,C51,[3]Trial!AO$5:AO$94)</f>
        <v>128</v>
      </c>
      <c r="I51" s="7">
        <f>SUMIF([3]XC!C$5:C$94,C51,[3]XC!G$5:G$94)</f>
        <v>0</v>
      </c>
      <c r="J51" s="7">
        <f t="shared" si="5"/>
        <v>128</v>
      </c>
    </row>
    <row r="52" spans="1:10" ht="15.6">
      <c r="A52" s="4">
        <f t="shared" si="4"/>
        <v>15</v>
      </c>
      <c r="B52" s="5" t="str">
        <f>VLOOKUP($C52,'[3]Num benjamins'!$A$4:$F$197,4)</f>
        <v>M</v>
      </c>
      <c r="C52" s="6">
        <v>101</v>
      </c>
      <c r="D52" s="5" t="str">
        <f>VLOOKUP($C52,'[3]Num benjamins'!$A$4:$F$197,3)</f>
        <v>Walid</v>
      </c>
      <c r="E52" s="5" t="str">
        <f>VLOOKUP($C52,'[3]Num benjamins'!$A$4:$F$197,2)</f>
        <v xml:space="preserve">SOUFIANE </v>
      </c>
      <c r="F52" s="5" t="str">
        <f>VLOOKUP($C52,'[3]Num benjamins'!$A$4:$F$197,6)</f>
        <v>VELO TAUPONT</v>
      </c>
      <c r="G52" s="7">
        <f>SUMIF([3]DH!C$5:C$94,C52,[3]DH!J$5:J$94)</f>
        <v>0</v>
      </c>
      <c r="H52" s="7">
        <f>SUMIF([3]Trial!C$5:C$94,C52,[3]Trial!AO$5:AO$94)</f>
        <v>120</v>
      </c>
      <c r="I52" s="7">
        <f>SUMIF([3]XC!C$5:C$94,C52,[3]XC!G$5:G$94)</f>
        <v>0</v>
      </c>
      <c r="J52" s="7">
        <f t="shared" si="5"/>
        <v>120</v>
      </c>
    </row>
    <row r="54" spans="1:10" ht="27.6">
      <c r="A54" s="10" t="s">
        <v>10</v>
      </c>
      <c r="B54" s="10"/>
      <c r="C54" s="10"/>
      <c r="D54" s="10"/>
      <c r="E54" s="10"/>
      <c r="F54" s="10"/>
      <c r="G54" s="10"/>
      <c r="H54" s="10"/>
      <c r="I54" s="10"/>
      <c r="J54" s="10"/>
    </row>
    <row r="55" spans="1:10">
      <c r="A55" s="1"/>
      <c r="B55" s="2" t="s">
        <v>0</v>
      </c>
      <c r="C55" s="1" t="s">
        <v>1</v>
      </c>
      <c r="D55" s="2" t="s">
        <v>2</v>
      </c>
      <c r="E55" s="3" t="s">
        <v>3</v>
      </c>
      <c r="F55" s="3" t="s">
        <v>4</v>
      </c>
      <c r="G55" s="1" t="s">
        <v>5</v>
      </c>
      <c r="H55" s="1" t="s">
        <v>6</v>
      </c>
      <c r="I55" s="1" t="s">
        <v>7</v>
      </c>
      <c r="J55" s="1" t="s">
        <v>8</v>
      </c>
    </row>
    <row r="56" spans="1:10" ht="15.6">
      <c r="A56" s="4">
        <f t="shared" ref="A56:A66" si="6">A55+1</f>
        <v>1</v>
      </c>
      <c r="B56" s="5" t="str">
        <f>VLOOKUP($C56,'[4]Num minimes'!$A$4:$F$194,4)</f>
        <v>M</v>
      </c>
      <c r="C56" s="6">
        <v>66</v>
      </c>
      <c r="D56" s="5" t="str">
        <f>VLOOKUP($C56,'[4]Num minimes'!$A$4:$F$194,3)</f>
        <v>Iban</v>
      </c>
      <c r="E56" s="5" t="str">
        <f>VLOOKUP($C56,'[4]Num minimes'!$A$4:$F$194,2)</f>
        <v>RICHARD</v>
      </c>
      <c r="F56" s="5" t="str">
        <f>VLOOKUP($C56,'[4]Num minimes'!$A$4:$F$194,6)</f>
        <v>VELO TAUPONT</v>
      </c>
      <c r="G56" s="7">
        <f>SUMIF([4]DH!C$5:C$94,C56,[4]DH!J$5:J$94)</f>
        <v>190</v>
      </c>
      <c r="H56" s="7">
        <f>SUMIF([4]Trial!C$5:C$94,C56,[4]Trial!AO$5:AO$94)</f>
        <v>200</v>
      </c>
      <c r="I56" s="7">
        <f>SUMIF([4]XC!C$5:C$94,C56,[4]XC!G$5:G$94)</f>
        <v>181</v>
      </c>
      <c r="J56" s="7">
        <f t="shared" ref="J56:J66" si="7">SUM(G56:I56)</f>
        <v>571</v>
      </c>
    </row>
    <row r="57" spans="1:10" ht="15.6">
      <c r="A57" s="4">
        <f t="shared" si="6"/>
        <v>2</v>
      </c>
      <c r="B57" s="5" t="str">
        <f>VLOOKUP($C57,'[4]Num minimes'!$A$4:$F$194,4)</f>
        <v>M</v>
      </c>
      <c r="C57" s="6">
        <v>67</v>
      </c>
      <c r="D57" s="5" t="str">
        <f>VLOOKUP($C57,'[4]Num minimes'!$A$4:$F$194,3)</f>
        <v>Ewen</v>
      </c>
      <c r="E57" s="5" t="str">
        <f>VLOOKUP($C57,'[4]Num minimes'!$A$4:$F$194,2)</f>
        <v>TOUZE</v>
      </c>
      <c r="F57" s="5" t="str">
        <f>VLOOKUP($C57,'[4]Num minimes'!$A$4:$F$194,6)</f>
        <v>VELO TAUPONT</v>
      </c>
      <c r="G57" s="7">
        <f>SUMIF([4]DH!C$5:C$94,C57,[4]DH!J$5:J$94)</f>
        <v>200</v>
      </c>
      <c r="H57" s="7">
        <f>SUMIF([4]Trial!C$5:C$94,C57,[4]Trial!AO$5:AO$94)</f>
        <v>173</v>
      </c>
      <c r="I57" s="7">
        <f>SUMIF([4]XC!C$5:C$94,C57,[4]XC!G$5:G$94)</f>
        <v>190</v>
      </c>
      <c r="J57" s="7">
        <f t="shared" si="7"/>
        <v>563</v>
      </c>
    </row>
    <row r="58" spans="1:10" ht="15.6">
      <c r="A58" s="4">
        <f t="shared" si="6"/>
        <v>3</v>
      </c>
      <c r="B58" s="5" t="str">
        <f>VLOOKUP($C58,'[4]Num minimes'!$A$4:$F$194,4)</f>
        <v>M</v>
      </c>
      <c r="C58" s="6">
        <v>62</v>
      </c>
      <c r="D58" s="8" t="str">
        <f>VLOOKUP($C58,'[4]Num minimes'!$A$4:$F$194,3)</f>
        <v>Lilian</v>
      </c>
      <c r="E58" s="8" t="str">
        <f>VLOOKUP($C58,'[4]Num minimes'!$A$4:$F$194,2)</f>
        <v>BIGORGNE</v>
      </c>
      <c r="F58" s="8" t="str">
        <f>VLOOKUP($C58,'[4]Num minimes'!$A$4:$F$194,6)</f>
        <v>VELO TAUPONT</v>
      </c>
      <c r="G58" s="7">
        <f>SUMIF([4]DH!C$5:C$94,C58,[4]DH!J$5:J$94)</f>
        <v>181</v>
      </c>
      <c r="H58" s="7">
        <f>SUMIF([4]Trial!C$5:C$94,C58,[4]Trial!AO$5:AO$94)</f>
        <v>181</v>
      </c>
      <c r="I58" s="7">
        <f>SUMIF([4]XC!C$5:C$94,C58,[4]XC!G$5:G$94)</f>
        <v>200</v>
      </c>
      <c r="J58" s="7">
        <f t="shared" si="7"/>
        <v>562</v>
      </c>
    </row>
    <row r="59" spans="1:10" ht="15.6">
      <c r="A59" s="4">
        <f t="shared" si="6"/>
        <v>4</v>
      </c>
      <c r="B59" s="5" t="str">
        <f>VLOOKUP($C59,'[4]Num minimes'!$A$4:$F$194,4)</f>
        <v>M</v>
      </c>
      <c r="C59" s="9">
        <v>64</v>
      </c>
      <c r="D59" s="5" t="str">
        <f>VLOOKUP($C59,'[4]Num minimes'!$A$4:$F$194,3)</f>
        <v>Jules</v>
      </c>
      <c r="E59" s="5" t="str">
        <f>VLOOKUP($C59,'[4]Num minimes'!$A$4:$F$194,2)</f>
        <v>CHEREL</v>
      </c>
      <c r="F59" s="5" t="str">
        <f>VLOOKUP($C59,'[4]Num minimes'!$A$4:$F$194,6)</f>
        <v>VELO TAUPONT</v>
      </c>
      <c r="G59" s="7">
        <f>SUMIF([4]DH!C$5:C$94,C59,[4]DH!J$5:J$94)</f>
        <v>166</v>
      </c>
      <c r="H59" s="7">
        <f>SUMIF([4]Trial!C$5:C$94,C59,[4]Trial!AO$5:AO$94)</f>
        <v>190</v>
      </c>
      <c r="I59" s="7">
        <f>SUMIF([4]XC!C$5:C$94,C59,[4]XC!G$5:G$94)</f>
        <v>173</v>
      </c>
      <c r="J59" s="7">
        <f t="shared" si="7"/>
        <v>529</v>
      </c>
    </row>
    <row r="60" spans="1:10" ht="15.6">
      <c r="A60" s="4">
        <f t="shared" si="6"/>
        <v>5</v>
      </c>
      <c r="B60" s="5" t="str">
        <f>VLOOKUP($C60,'[4]Num minimes'!$A$4:$F$194,4)</f>
        <v>M</v>
      </c>
      <c r="C60" s="9">
        <v>61</v>
      </c>
      <c r="D60" s="5" t="str">
        <f>VLOOKUP($C60,'[4]Num minimes'!$A$4:$F$194,3)</f>
        <v>Gwenvaël</v>
      </c>
      <c r="E60" s="5" t="str">
        <f>VLOOKUP($C60,'[4]Num minimes'!$A$4:$F$194,2)</f>
        <v>ALIX</v>
      </c>
      <c r="F60" s="5" t="str">
        <f>VLOOKUP($C60,'[4]Num minimes'!$A$4:$F$194,6)</f>
        <v>VELO TAUPONT</v>
      </c>
      <c r="G60" s="7">
        <f>SUMIF([4]DH!C$5:C$94,C60,[4]DH!J$5:J$94)</f>
        <v>160</v>
      </c>
      <c r="H60" s="7">
        <f>SUMIF([4]Trial!C$5:C$94,C60,[4]Trial!AO$5:AO$94)</f>
        <v>160</v>
      </c>
      <c r="I60" s="7">
        <f>SUMIF([4]XC!C$5:C$94,C60,[4]XC!G$5:G$94)</f>
        <v>150</v>
      </c>
      <c r="J60" s="7">
        <f t="shared" si="7"/>
        <v>470</v>
      </c>
    </row>
    <row r="61" spans="1:10" ht="15.6">
      <c r="A61" s="4">
        <f t="shared" si="6"/>
        <v>6</v>
      </c>
      <c r="B61" s="5" t="str">
        <f>VLOOKUP($C61,'[4]Num minimes'!$A$4:$F$194,4)</f>
        <v>M</v>
      </c>
      <c r="C61" s="6">
        <v>65</v>
      </c>
      <c r="D61" s="5" t="str">
        <f>VLOOKUP($C61,'[4]Num minimes'!$A$4:$F$194,3)</f>
        <v>Hugo</v>
      </c>
      <c r="E61" s="5" t="str">
        <f>VLOOKUP($C61,'[4]Num minimes'!$A$4:$F$194,2)</f>
        <v>MARIVINT</v>
      </c>
      <c r="F61" s="5" t="str">
        <f>VLOOKUP($C61,'[4]Num minimes'!$A$4:$F$194,6)</f>
        <v>VELO TAUPONT</v>
      </c>
      <c r="G61" s="7">
        <f>SUMIF([4]DH!C$5:C$94,C61,[4]DH!J$5:J$94)</f>
        <v>155</v>
      </c>
      <c r="H61" s="7">
        <f>SUMIF([4]Trial!C$5:C$94,C61,[4]Trial!AO$5:AO$94)</f>
        <v>0</v>
      </c>
      <c r="I61" s="7">
        <f>SUMIF([4]XC!C$5:C$94,C61,[4]XC!G$5:G$94)</f>
        <v>166</v>
      </c>
      <c r="J61" s="7">
        <f t="shared" si="7"/>
        <v>321</v>
      </c>
    </row>
    <row r="62" spans="1:10" ht="15.6">
      <c r="A62" s="4">
        <f t="shared" si="6"/>
        <v>7</v>
      </c>
      <c r="B62" s="5" t="str">
        <f>VLOOKUP($C62,'[4]Num minimes'!$A$4:$F$194,4)</f>
        <v>M</v>
      </c>
      <c r="C62" s="6">
        <v>11</v>
      </c>
      <c r="D62" s="5" t="str">
        <f>VLOOKUP($C62,'[4]Num minimes'!$A$4:$F$194,3)</f>
        <v>Dewi</v>
      </c>
      <c r="E62" s="5" t="str">
        <f>VLOOKUP($C62,'[4]Num minimes'!$A$4:$F$194,2)</f>
        <v>CHEVALIER</v>
      </c>
      <c r="F62" s="5" t="str">
        <f>VLOOKUP($C62,'[4]Num minimes'!$A$4:$F$194,6)</f>
        <v>VC RUFFIACOIS</v>
      </c>
      <c r="G62" s="7">
        <f>SUMIF([4]DH!C$5:C$94,C62,[4]DH!J$5:J$94)</f>
        <v>150</v>
      </c>
      <c r="H62" s="7">
        <f>SUMIF([4]Trial!C$5:C$94,C62,[4]Trial!AO$5:AO$94)</f>
        <v>0</v>
      </c>
      <c r="I62" s="7">
        <f>SUMIF([4]XC!C$5:C$94,C62,[4]XC!G$5:G$94)</f>
        <v>155</v>
      </c>
      <c r="J62" s="7">
        <f t="shared" si="7"/>
        <v>305</v>
      </c>
    </row>
    <row r="63" spans="1:10" ht="15.6">
      <c r="A63" s="4">
        <f t="shared" si="6"/>
        <v>8</v>
      </c>
      <c r="B63" s="5" t="str">
        <f>VLOOKUP($C63,'[4]Num minimes'!$A$4:$F$194,4)</f>
        <v>M</v>
      </c>
      <c r="C63" s="9">
        <v>10</v>
      </c>
      <c r="D63" s="5" t="str">
        <f>VLOOKUP($C63,'[4]Num minimes'!$A$4:$F$194,3)</f>
        <v>Arthur</v>
      </c>
      <c r="E63" s="5" t="str">
        <f>VLOOKUP($C63,'[4]Num minimes'!$A$4:$F$194,2)</f>
        <v>CAILLE</v>
      </c>
      <c r="F63" s="5" t="str">
        <f>VLOOKUP($C63,'[4]Num minimes'!$A$4:$F$194,6)</f>
        <v>VC RUFFIACOIS</v>
      </c>
      <c r="G63" s="7">
        <f>SUMIF([4]DH!C$5:C$94,C63,[4]DH!J$5:J$94)</f>
        <v>145</v>
      </c>
      <c r="H63" s="7">
        <f>SUMIF([4]Trial!C$5:C$94,C63,[4]Trial!AO$5:AO$94)</f>
        <v>0</v>
      </c>
      <c r="I63" s="7">
        <f>SUMIF([4]XC!C$5:C$94,C63,[4]XC!G$5:G$94)</f>
        <v>145</v>
      </c>
      <c r="J63" s="7">
        <f t="shared" si="7"/>
        <v>290</v>
      </c>
    </row>
    <row r="64" spans="1:10" ht="15.6">
      <c r="A64" s="4">
        <f t="shared" si="6"/>
        <v>9</v>
      </c>
      <c r="B64" s="5" t="str">
        <f>VLOOKUP($C64,'[4]Num minimes'!$A$4:$F$194,4)</f>
        <v>M</v>
      </c>
      <c r="C64" s="9">
        <v>133</v>
      </c>
      <c r="D64" s="5" t="str">
        <f>VLOOKUP($C64,'[4]Num minimes'!$A$4:$F$194,3)</f>
        <v>Nominoé</v>
      </c>
      <c r="E64" s="5" t="str">
        <f>VLOOKUP($C64,'[4]Num minimes'!$A$4:$F$194,2)</f>
        <v>DE MINIAC</v>
      </c>
      <c r="F64" s="5" t="str">
        <f>VLOOKUP($C64,'[4]Num minimes'!$A$4:$F$194,6)</f>
        <v xml:space="preserve">THEIX BMX </v>
      </c>
      <c r="G64" s="7">
        <f>SUMIF([4]DH!C$5:C$94,C64,[4]DH!J$5:J$94)</f>
        <v>0</v>
      </c>
      <c r="H64" s="7">
        <f>SUMIF([4]Trial!C$5:C$94,C64,[4]Trial!AO$5:AO$94)</f>
        <v>166</v>
      </c>
      <c r="I64" s="7">
        <f>SUMIF([4]XC!C$5:C$94,C64,[4]XC!G$5:G$94)</f>
        <v>0</v>
      </c>
      <c r="J64" s="7">
        <f t="shared" si="7"/>
        <v>166</v>
      </c>
    </row>
    <row r="65" spans="1:10" ht="15.6">
      <c r="A65" s="4">
        <f t="shared" si="6"/>
        <v>10</v>
      </c>
      <c r="B65" s="5" t="str">
        <f>VLOOKUP($C65,'[4]Num minimes'!$A$4:$F$194,4)</f>
        <v>M</v>
      </c>
      <c r="C65" s="6">
        <v>401</v>
      </c>
      <c r="D65" s="5" t="str">
        <f>VLOOKUP($C65,'[4]Num minimes'!$A$4:$F$194,3)</f>
        <v>Charaf</v>
      </c>
      <c r="E65" s="5" t="str">
        <f>VLOOKUP($C65,'[4]Num minimes'!$A$4:$F$194,2)</f>
        <v>SOUFIANE</v>
      </c>
      <c r="F65" s="5" t="str">
        <f>VLOOKUP($C65,'[4]Num minimes'!$A$4:$F$194,6)</f>
        <v>VELO TAUPONT</v>
      </c>
      <c r="G65" s="7">
        <f>SUMIF([4]DH!C$5:C$94,C65,[4]DH!J$5:J$94)</f>
        <v>0</v>
      </c>
      <c r="H65" s="7">
        <f>SUMIF([4]Trial!C$5:C$94,C65,[4]Trial!AO$5:AO$94)</f>
        <v>155</v>
      </c>
      <c r="I65" s="7">
        <f>SUMIF([4]XC!C$5:C$94,C65,[4]XC!G$5:G$94)</f>
        <v>0</v>
      </c>
      <c r="J65" s="7">
        <f t="shared" si="7"/>
        <v>155</v>
      </c>
    </row>
    <row r="66" spans="1:10" ht="15.6">
      <c r="A66" s="4">
        <f t="shared" si="6"/>
        <v>11</v>
      </c>
      <c r="B66" s="5" t="str">
        <f>VLOOKUP($C66,'[4]Num minimes'!$A$4:$F$194,4)</f>
        <v>M</v>
      </c>
      <c r="C66" s="9">
        <v>63</v>
      </c>
      <c r="D66" s="5" t="str">
        <f>VLOOKUP($C66,'[4]Num minimes'!$A$4:$F$194,3)</f>
        <v>Noah</v>
      </c>
      <c r="E66" s="5" t="str">
        <f>VLOOKUP($C66,'[4]Num minimes'!$A$4:$F$194,2)</f>
        <v>BRULE</v>
      </c>
      <c r="F66" s="5" t="str">
        <f>VLOOKUP($C66,'[4]Num minimes'!$A$4:$F$194,6)</f>
        <v>VELO TAUPONT</v>
      </c>
      <c r="G66" s="7">
        <f>SUMIF([4]DH!C$5:C$94,C66,[4]DH!J$5:J$94)</f>
        <v>0</v>
      </c>
      <c r="H66" s="7">
        <f>SUMIF([4]Trial!C$5:C$94,C66,[4]Trial!AO$5:AO$94)</f>
        <v>150</v>
      </c>
      <c r="I66" s="7">
        <f>SUMIF([4]XC!C$5:C$94,C66,[4]XC!G$5:G$94)</f>
        <v>0</v>
      </c>
      <c r="J66" s="7">
        <f t="shared" si="7"/>
        <v>150</v>
      </c>
    </row>
    <row r="68" spans="1:10" ht="27.6">
      <c r="A68" s="10" t="s">
        <v>9</v>
      </c>
      <c r="B68" s="10"/>
      <c r="C68" s="10"/>
      <c r="D68" s="10"/>
      <c r="E68" s="10"/>
      <c r="F68" s="10"/>
      <c r="G68" s="10"/>
      <c r="H68" s="10"/>
      <c r="I68" s="10"/>
      <c r="J68" s="10"/>
    </row>
    <row r="69" spans="1:10">
      <c r="A69" s="1"/>
      <c r="B69" s="2" t="s">
        <v>0</v>
      </c>
      <c r="C69" s="1" t="s">
        <v>1</v>
      </c>
      <c r="D69" s="2" t="s">
        <v>2</v>
      </c>
      <c r="E69" s="3" t="s">
        <v>3</v>
      </c>
      <c r="F69" s="3" t="s">
        <v>4</v>
      </c>
      <c r="G69" s="1" t="s">
        <v>5</v>
      </c>
      <c r="H69" s="1" t="s">
        <v>6</v>
      </c>
      <c r="I69" s="1" t="s">
        <v>7</v>
      </c>
      <c r="J69" s="1" t="s">
        <v>8</v>
      </c>
    </row>
    <row r="70" spans="1:10" ht="15.6">
      <c r="A70" s="4">
        <f t="shared" ref="A70:A76" si="8">A69+1</f>
        <v>1</v>
      </c>
      <c r="B70" s="5" t="str">
        <f>VLOOKUP($C70,'[5]Num cadets'!$A$4:$F$194,4)</f>
        <v>M</v>
      </c>
      <c r="C70" s="6">
        <v>37</v>
      </c>
      <c r="D70" s="5" t="str">
        <f>VLOOKUP($C70,'[5]Num cadets'!$A$4:$F$194,3)</f>
        <v>Lilian</v>
      </c>
      <c r="E70" s="5" t="str">
        <f>VLOOKUP($C70,'[5]Num cadets'!$A$4:$F$194,2)</f>
        <v>BOITEL</v>
      </c>
      <c r="F70" s="5" t="str">
        <f>VLOOKUP($C70,'[5]Num cadets'!$A$4:$F$194,6)</f>
        <v>VELO TAUPONT</v>
      </c>
      <c r="G70" s="7">
        <f>SUMIF([5]DH!C$5:C$94,C70,[5]DH!J$5:J$94)</f>
        <v>190</v>
      </c>
      <c r="H70" s="7">
        <f>SUMIF([5]Trial!C$5:C$94,C70,[5]Trial!AO$5:AO$94)</f>
        <v>200</v>
      </c>
      <c r="I70" s="7">
        <f>SUMIF([5]XC!C$5:C$89,C70,[5]XC!G$5:G$89)</f>
        <v>200</v>
      </c>
      <c r="J70" s="7">
        <f t="shared" ref="J70:J76" si="9">SUM(G70:I70)</f>
        <v>590</v>
      </c>
    </row>
    <row r="71" spans="1:10" ht="15.6">
      <c r="A71" s="4">
        <f t="shared" si="8"/>
        <v>2</v>
      </c>
      <c r="B71" s="5" t="str">
        <f>VLOOKUP($C71,'[5]Num cadets'!$A$4:$F$194,4)</f>
        <v>M</v>
      </c>
      <c r="C71" s="6">
        <v>36</v>
      </c>
      <c r="D71" s="8" t="str">
        <f>VLOOKUP($C71,'[5]Num cadets'!$A$4:$F$194,3)</f>
        <v>Mathieu</v>
      </c>
      <c r="E71" s="8" t="str">
        <f>VLOOKUP($C71,'[5]Num cadets'!$A$4:$F$194,2)</f>
        <v>ANTOINE</v>
      </c>
      <c r="F71" s="8" t="str">
        <f>VLOOKUP($C71,'[5]Num cadets'!$A$4:$F$194,6)</f>
        <v>VELO TAUPONT</v>
      </c>
      <c r="G71" s="7">
        <f>SUMIF([5]DH!C$5:C$94,C71,[5]DH!J$5:J$94)</f>
        <v>166</v>
      </c>
      <c r="H71" s="7">
        <f>SUMIF([5]Trial!C$5:C$94,C71,[5]Trial!AO$5:AO$94)</f>
        <v>190</v>
      </c>
      <c r="I71" s="7">
        <f>SUMIF([5]XC!C$5:C$89,C71,[5]XC!G$5:G$89)</f>
        <v>150</v>
      </c>
      <c r="J71" s="7">
        <f t="shared" si="9"/>
        <v>506</v>
      </c>
    </row>
    <row r="72" spans="1:10" ht="15.6">
      <c r="A72" s="4">
        <f t="shared" si="8"/>
        <v>3</v>
      </c>
      <c r="B72" s="5" t="str">
        <f>VLOOKUP($C72,'[5]Num cadets'!$A$4:$F$194,4)</f>
        <v>M</v>
      </c>
      <c r="C72" s="6">
        <v>14</v>
      </c>
      <c r="D72" s="5" t="str">
        <f>VLOOKUP($C72,'[5]Num cadets'!$A$4:$F$194,3)</f>
        <v>Melvin</v>
      </c>
      <c r="E72" s="5" t="str">
        <f>VLOOKUP($C72,'[5]Num cadets'!$A$4:$F$194,2)</f>
        <v>DANO</v>
      </c>
      <c r="F72" s="5" t="str">
        <f>VLOOKUP($C72,'[5]Num cadets'!$A$4:$F$194,6)</f>
        <v>VTT LOYAT</v>
      </c>
      <c r="G72" s="7">
        <f>SUMIF([5]DH!C$5:C$94,C72,[5]DH!J$5:J$94)</f>
        <v>200</v>
      </c>
      <c r="H72" s="7">
        <f>SUMIF([5]Trial!C$5:C$94,C72,[5]Trial!AO$5:AO$94)</f>
        <v>0</v>
      </c>
      <c r="I72" s="7">
        <f>SUMIF([5]XC!C$5:C$89,C72,[5]XC!G$5:G$89)</f>
        <v>166</v>
      </c>
      <c r="J72" s="7">
        <f t="shared" si="9"/>
        <v>366</v>
      </c>
    </row>
    <row r="73" spans="1:10" ht="15.6">
      <c r="A73" s="4">
        <f t="shared" si="8"/>
        <v>4</v>
      </c>
      <c r="B73" s="5" t="str">
        <f>VLOOKUP($C73,'[5]Num cadets'!$A$4:$F$194,4)</f>
        <v>M</v>
      </c>
      <c r="C73" s="6">
        <v>13</v>
      </c>
      <c r="D73" s="5" t="str">
        <f>VLOOKUP($C73,'[5]Num cadets'!$A$4:$F$194,3)</f>
        <v>Alexis</v>
      </c>
      <c r="E73" s="5" t="str">
        <f>VLOOKUP($C73,'[5]Num cadets'!$A$4:$F$194,2)</f>
        <v>CARPENTIER</v>
      </c>
      <c r="F73" s="5" t="str">
        <f>VLOOKUP($C73,'[5]Num cadets'!$A$4:$F$194,6)</f>
        <v>EC QUEVENOISE</v>
      </c>
      <c r="G73" s="7">
        <f>SUMIF([5]DH!C$5:C$94,C73,[5]DH!J$5:J$94)</f>
        <v>160</v>
      </c>
      <c r="H73" s="7">
        <f>SUMIF([5]Trial!C$5:C$94,C73,[5]Trial!AO$5:AO$94)</f>
        <v>0</v>
      </c>
      <c r="I73" s="7">
        <f>SUMIF([5]XC!C$5:C$89,C73,[5]XC!G$5:G$89)</f>
        <v>190</v>
      </c>
      <c r="J73" s="7">
        <f t="shared" si="9"/>
        <v>350</v>
      </c>
    </row>
    <row r="74" spans="1:10" ht="15.6">
      <c r="A74" s="4">
        <f t="shared" si="8"/>
        <v>5</v>
      </c>
      <c r="B74" s="5" t="str">
        <f>VLOOKUP($C74,'[5]Num cadets'!$A$4:$F$194,4)</f>
        <v>M</v>
      </c>
      <c r="C74" s="9">
        <v>17</v>
      </c>
      <c r="D74" s="5" t="str">
        <f>VLOOKUP($C74,'[5]Num cadets'!$A$4:$F$194,3)</f>
        <v>Joe</v>
      </c>
      <c r="E74" s="5" t="str">
        <f>VLOOKUP($C74,'[5]Num cadets'!$A$4:$F$194,2)</f>
        <v>HARRINGTON</v>
      </c>
      <c r="F74" s="5" t="str">
        <f>VLOOKUP($C74,'[5]Num cadets'!$A$4:$F$194,6)</f>
        <v>VC RUFFIACOIS</v>
      </c>
      <c r="G74" s="7">
        <f>SUMIF([5]DH!C$5:C$94,C74,[5]DH!J$5:J$94)</f>
        <v>173</v>
      </c>
      <c r="H74" s="7">
        <f>SUMIF([5]Trial!C$5:C$94,C74,[5]Trial!AO$5:AO$94)</f>
        <v>0</v>
      </c>
      <c r="I74" s="7">
        <f>SUMIF([5]XC!C$5:C$89,C74,[5]XC!G$5:G$89)</f>
        <v>173</v>
      </c>
      <c r="J74" s="7">
        <f t="shared" si="9"/>
        <v>346</v>
      </c>
    </row>
    <row r="75" spans="1:10" ht="15.6">
      <c r="A75" s="4">
        <f t="shared" si="8"/>
        <v>6</v>
      </c>
      <c r="B75" s="5" t="str">
        <f>VLOOKUP($C75,'[5]Num cadets'!$A$4:$F$194,4)</f>
        <v>F</v>
      </c>
      <c r="C75" s="9">
        <v>15</v>
      </c>
      <c r="D75" s="5" t="str">
        <f>VLOOKUP($C75,'[5]Num cadets'!$A$4:$F$194,3)</f>
        <v>Alyssa</v>
      </c>
      <c r="E75" s="5" t="str">
        <f>VLOOKUP($C75,'[5]Num cadets'!$A$4:$F$194,2)</f>
        <v>EVEN</v>
      </c>
      <c r="F75" s="5" t="str">
        <f>VLOOKUP($C75,'[5]Num cadets'!$A$4:$F$194,6)</f>
        <v>VTT LOYAT</v>
      </c>
      <c r="G75" s="7">
        <f>SUMIF([5]DH!C$5:C$94,C75,[5]DH!J$5:J$94)</f>
        <v>155</v>
      </c>
      <c r="H75" s="7">
        <f>SUMIF([5]Trial!C$5:C$94,C75,[5]Trial!AO$5:AO$94)</f>
        <v>0</v>
      </c>
      <c r="I75" s="7">
        <f>SUMIF([5]XC!C$5:C$89,C75,[5]XC!G$5:G$89)</f>
        <v>155</v>
      </c>
      <c r="J75" s="7">
        <f t="shared" si="9"/>
        <v>310</v>
      </c>
    </row>
    <row r="76" spans="1:10" ht="15.6">
      <c r="A76" s="4">
        <f t="shared" si="8"/>
        <v>7</v>
      </c>
      <c r="B76" s="5" t="str">
        <f>VLOOKUP($C76,'[5]Num cadets'!$A$4:$F$194,4)</f>
        <v>M</v>
      </c>
      <c r="C76" s="6">
        <v>16</v>
      </c>
      <c r="D76" s="5" t="str">
        <f>VLOOKUP($C76,'[5]Num cadets'!$A$4:$F$194,3)</f>
        <v>Louwan</v>
      </c>
      <c r="E76" s="5" t="str">
        <f>VLOOKUP($C76,'[5]Num cadets'!$A$4:$F$194,2)</f>
        <v>DANY</v>
      </c>
      <c r="F76" s="5" t="str">
        <f>VLOOKUP($C76,'[5]Num cadets'!$A$4:$F$194,6)</f>
        <v>VC RUFFIACOIS</v>
      </c>
      <c r="G76" s="7">
        <f>SUMIF([5]DH!C$5:C$94,C76,[5]DH!J$5:J$94)</f>
        <v>0</v>
      </c>
      <c r="H76" s="7">
        <f>SUMIF([5]Trial!C$5:C$94,C76,[5]Trial!AO$5:AO$94)</f>
        <v>0</v>
      </c>
      <c r="I76" s="7">
        <f>SUMIF([5]XC!C$5:C$89,C76,[5]XC!G$5:G$89)</f>
        <v>160</v>
      </c>
      <c r="J76" s="7">
        <f t="shared" si="9"/>
        <v>160</v>
      </c>
    </row>
  </sheetData>
  <mergeCells count="5">
    <mergeCell ref="A36:J36"/>
    <mergeCell ref="A54:J54"/>
    <mergeCell ref="A68:J68"/>
    <mergeCell ref="A3:J3"/>
    <mergeCell ref="A20:J20"/>
  </mergeCells>
  <conditionalFormatting sqref="A5:J18">
    <cfRule type="cellIs" dxfId="36" priority="11" stopIfTrue="1" operator="equal">
      <formula>"F"</formula>
    </cfRule>
  </conditionalFormatting>
  <conditionalFormatting sqref="G5:J18">
    <cfRule type="cellIs" dxfId="35" priority="10" stopIfTrue="1" operator="equal">
      <formula>"F"</formula>
    </cfRule>
  </conditionalFormatting>
  <conditionalFormatting sqref="D5:D13">
    <cfRule type="cellIs" dxfId="34" priority="9" stopIfTrue="1" operator="equal">
      <formula>"F"</formula>
    </cfRule>
  </conditionalFormatting>
  <conditionalFormatting sqref="A22:J34">
    <cfRule type="cellIs" dxfId="33" priority="8" stopIfTrue="1" operator="equal">
      <formula>"F"</formula>
    </cfRule>
  </conditionalFormatting>
  <conditionalFormatting sqref="G22:J34">
    <cfRule type="cellIs" dxfId="32" priority="7" stopIfTrue="1" operator="equal">
      <formula>"F"</formula>
    </cfRule>
  </conditionalFormatting>
  <conditionalFormatting sqref="A38:J52">
    <cfRule type="cellIs" dxfId="31" priority="6" stopIfTrue="1" operator="equal">
      <formula>"F"</formula>
    </cfRule>
  </conditionalFormatting>
  <conditionalFormatting sqref="G38:J52">
    <cfRule type="cellIs" dxfId="30" priority="5" stopIfTrue="1" operator="equal">
      <formula>"F"</formula>
    </cfRule>
  </conditionalFormatting>
  <conditionalFormatting sqref="A56:J66">
    <cfRule type="cellIs" dxfId="29" priority="4" stopIfTrue="1" operator="equal">
      <formula>"F"</formula>
    </cfRule>
  </conditionalFormatting>
  <conditionalFormatting sqref="G56:J66">
    <cfRule type="cellIs" dxfId="28" priority="3" stopIfTrue="1" operator="equal">
      <formula>"F"</formula>
    </cfRule>
  </conditionalFormatting>
  <conditionalFormatting sqref="A70:J76">
    <cfRule type="cellIs" dxfId="27" priority="2" stopIfTrue="1" operator="equal">
      <formula>"F"</formula>
    </cfRule>
  </conditionalFormatting>
  <conditionalFormatting sqref="G70:J76">
    <cfRule type="cellIs" dxfId="26" priority="1" stopIfTrue="1" operator="equal">
      <formula>"F"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J83"/>
  <sheetViews>
    <sheetView topLeftCell="A68" workbookViewId="0">
      <selection activeCell="B1" sqref="B1"/>
    </sheetView>
  </sheetViews>
  <sheetFormatPr baseColWidth="10" defaultRowHeight="14.4"/>
  <cols>
    <col min="1" max="1" width="4.6640625" customWidth="1"/>
    <col min="2" max="2" width="4" customWidth="1"/>
    <col min="3" max="3" width="8.21875" customWidth="1"/>
    <col min="5" max="5" width="15.5546875" customWidth="1"/>
    <col min="6" max="6" width="17.109375" customWidth="1"/>
    <col min="7" max="7" width="7.6640625" customWidth="1"/>
    <col min="8" max="8" width="7.88671875" customWidth="1"/>
    <col min="9" max="9" width="8.109375" customWidth="1"/>
    <col min="10" max="10" width="7.21875" customWidth="1"/>
  </cols>
  <sheetData>
    <row r="3" spans="1:10" ht="27.6">
      <c r="A3" s="11" t="s">
        <v>17</v>
      </c>
      <c r="B3" s="11"/>
      <c r="C3" s="11"/>
      <c r="D3" s="11"/>
      <c r="E3" s="11"/>
      <c r="F3" s="12"/>
      <c r="G3" s="12"/>
      <c r="H3" s="13"/>
      <c r="I3" s="13"/>
      <c r="J3" s="13"/>
    </row>
    <row r="4" spans="1:10">
      <c r="A4" s="1"/>
      <c r="B4" s="2" t="s">
        <v>0</v>
      </c>
      <c r="C4" s="1" t="s">
        <v>1</v>
      </c>
      <c r="D4" s="2" t="s">
        <v>2</v>
      </c>
      <c r="E4" s="3" t="s">
        <v>3</v>
      </c>
      <c r="F4" s="3" t="s">
        <v>4</v>
      </c>
      <c r="G4" s="1" t="s">
        <v>5</v>
      </c>
      <c r="H4" s="1" t="s">
        <v>6</v>
      </c>
      <c r="I4" s="1" t="s">
        <v>7</v>
      </c>
      <c r="J4" s="1" t="s">
        <v>8</v>
      </c>
    </row>
    <row r="5" spans="1:10" ht="15.6">
      <c r="A5" s="4">
        <f t="shared" ref="A5:A19" si="0">A4+1</f>
        <v>1</v>
      </c>
      <c r="B5" s="5" t="str">
        <f>VLOOKUP($C5,'[6]Num poussins'!$A$4:$F$194,4)</f>
        <v>M</v>
      </c>
      <c r="C5" s="6">
        <v>23</v>
      </c>
      <c r="D5" s="5" t="str">
        <f>VLOOKUP($C5,'[6]Num poussins'!$A$4:$F$194,3)</f>
        <v>Maël</v>
      </c>
      <c r="E5" s="5" t="str">
        <f>VLOOKUP($C5,'[6]Num poussins'!$A$4:$F$194,2)</f>
        <v>BOCQUENE</v>
      </c>
      <c r="F5" s="5" t="str">
        <f>VLOOKUP($C5,'[6]Num poussins'!$A$4:$F$194,6)</f>
        <v>VELO TAUPONT</v>
      </c>
      <c r="G5" s="7">
        <f>SUMIF([6]DH!C$5:C$94,C5,[6]DH!J$5:J$94)</f>
        <v>200</v>
      </c>
      <c r="H5" s="7">
        <f>SUMIF([6]Trial!C$5:C$94,C5,[6]Trial!AO$5:AO$94)</f>
        <v>200</v>
      </c>
      <c r="I5" s="7">
        <f>SUMIF([6]XC!C$5:C$94,C5,[6]XC!G$5:G$94)</f>
        <v>200</v>
      </c>
      <c r="J5" s="7">
        <f t="shared" ref="J5:J19" si="1">SUM(G5:I5)</f>
        <v>600</v>
      </c>
    </row>
    <row r="6" spans="1:10" ht="15.6">
      <c r="A6" s="4">
        <f t="shared" si="0"/>
        <v>2</v>
      </c>
      <c r="B6" s="5" t="str">
        <f>VLOOKUP($C6,'[6]Num poussins'!$A$4:$F$194,4)</f>
        <v>F</v>
      </c>
      <c r="C6" s="9">
        <v>301</v>
      </c>
      <c r="D6" s="5" t="str">
        <f>VLOOKUP($C6,'[6]Num poussins'!$A$4:$F$194,3)</f>
        <v>Noémie</v>
      </c>
      <c r="E6" s="5" t="str">
        <f>VLOOKUP($C6,'[6]Num poussins'!$A$4:$F$194,2)</f>
        <v>BOITEL</v>
      </c>
      <c r="F6" s="5" t="str">
        <f>VLOOKUP($C6,'[6]Num poussins'!$A$4:$F$194,6)</f>
        <v>VELO TAUPONT</v>
      </c>
      <c r="G6" s="7">
        <f>SUMIF([6]DH!C$5:C$94,C6,[6]DH!J$5:J$94)</f>
        <v>190</v>
      </c>
      <c r="H6" s="7">
        <f>SUMIF([6]Trial!C$5:C$94,C6,[6]Trial!AO$5:AO$94)</f>
        <v>166</v>
      </c>
      <c r="I6" s="7">
        <f>SUMIF([6]XC!C$5:C$94,C6,[6]XC!G$5:G$94)</f>
        <v>190</v>
      </c>
      <c r="J6" s="7">
        <f t="shared" si="1"/>
        <v>546</v>
      </c>
    </row>
    <row r="7" spans="1:10" ht="15.6">
      <c r="A7" s="4">
        <f t="shared" si="0"/>
        <v>3</v>
      </c>
      <c r="B7" s="5" t="str">
        <f>VLOOKUP($C7,'[6]Num poussins'!$A$4:$F$194,4)</f>
        <v>M</v>
      </c>
      <c r="C7" s="6">
        <v>25</v>
      </c>
      <c r="D7" s="5" t="str">
        <f>VLOOKUP($C7,'[6]Num poussins'!$A$4:$F$194,3)</f>
        <v>Enzo</v>
      </c>
      <c r="E7" s="8" t="str">
        <f>VLOOKUP($C7,'[6]Num poussins'!$A$4:$F$194,2)</f>
        <v>LAUNAY</v>
      </c>
      <c r="F7" s="8" t="str">
        <f>VLOOKUP($C7,'[6]Num poussins'!$A$4:$F$194,6)</f>
        <v>VELO TAUPONT</v>
      </c>
      <c r="G7" s="7">
        <f>SUMIF([6]DH!C$5:C$94,C7,[6]DH!J$5:J$94)</f>
        <v>166</v>
      </c>
      <c r="H7" s="7">
        <f>SUMIF([6]Trial!C$5:C$94,C7,[6]Trial!AO$5:AO$94)</f>
        <v>190</v>
      </c>
      <c r="I7" s="7">
        <f>SUMIF([6]XC!C$5:C$94,C7,[6]XC!G$5:G$94)</f>
        <v>181</v>
      </c>
      <c r="J7" s="7">
        <f t="shared" si="1"/>
        <v>537</v>
      </c>
    </row>
    <row r="8" spans="1:10" ht="15.6">
      <c r="A8" s="4">
        <f t="shared" si="0"/>
        <v>4</v>
      </c>
      <c r="B8" s="5" t="str">
        <f>VLOOKUP($C8,'[6]Num poussins'!$A$4:$F$194,4)</f>
        <v>M</v>
      </c>
      <c r="C8" s="9">
        <v>41</v>
      </c>
      <c r="D8" s="5" t="str">
        <f>VLOOKUP($C8,'[6]Num poussins'!$A$4:$F$194,3)</f>
        <v>Malo</v>
      </c>
      <c r="E8" s="5" t="str">
        <f>VLOOKUP($C8,'[6]Num poussins'!$A$4:$F$194,2)</f>
        <v>LE GUILLOUX</v>
      </c>
      <c r="F8" s="5" t="str">
        <f>VLOOKUP($C8,'[6]Num poussins'!$A$4:$F$194,6)</f>
        <v>CRAZY WOOD VTT</v>
      </c>
      <c r="G8" s="7">
        <f>SUMIF([6]DH!C$5:C$94,C8,[6]DH!J$5:J$94)</f>
        <v>155</v>
      </c>
      <c r="H8" s="7">
        <f>SUMIF([6]Trial!C$5:C$94,C8,[6]Trial!AO$5:AO$94)</f>
        <v>150</v>
      </c>
      <c r="I8" s="7">
        <f>SUMIF([6]XC!C$5:C$94,C8,[6]XC!G$5:G$94)</f>
        <v>173</v>
      </c>
      <c r="J8" s="7">
        <f t="shared" si="1"/>
        <v>478</v>
      </c>
    </row>
    <row r="9" spans="1:10" ht="15.6">
      <c r="A9" s="4">
        <f t="shared" si="0"/>
        <v>5</v>
      </c>
      <c r="B9" s="5" t="str">
        <f>VLOOKUP($C9,'[6]Num poussins'!$A$4:$F$194,4)</f>
        <v>M</v>
      </c>
      <c r="C9" s="9">
        <v>40</v>
      </c>
      <c r="D9" s="5" t="str">
        <f>VLOOKUP($C9,'[6]Num poussins'!$A$4:$F$194,3)</f>
        <v>Zenais</v>
      </c>
      <c r="E9" s="5" t="str">
        <f>VLOOKUP($C9,'[6]Num poussins'!$A$4:$F$194,2)</f>
        <v>QUELENN</v>
      </c>
      <c r="F9" s="5" t="str">
        <f>VLOOKUP($C9,'[6]Num poussins'!$A$4:$F$194,6)</f>
        <v>CRAZY WOOD VTT</v>
      </c>
      <c r="G9" s="7">
        <f>SUMIF([6]DH!C$5:C$94,C9,[6]DH!J$5:J$94)</f>
        <v>136</v>
      </c>
      <c r="H9" s="7">
        <f>SUMIF([6]Trial!C$5:C$94,C9,[6]Trial!AO$5:AO$94)</f>
        <v>181</v>
      </c>
      <c r="I9" s="7">
        <f>SUMIF([6]XC!C$5:C$94,C9,[6]XC!G$5:G$94)</f>
        <v>160</v>
      </c>
      <c r="J9" s="7">
        <f t="shared" si="1"/>
        <v>477</v>
      </c>
    </row>
    <row r="10" spans="1:10" ht="15.6">
      <c r="A10" s="4">
        <f t="shared" si="0"/>
        <v>6</v>
      </c>
      <c r="B10" s="5" t="str">
        <f>VLOOKUP($C10,'[6]Num poussins'!$A$4:$F$194,4)</f>
        <v>F</v>
      </c>
      <c r="C10" s="9">
        <v>304</v>
      </c>
      <c r="D10" s="5" t="str">
        <f>VLOOKUP($C10,'[6]Num poussins'!$A$4:$F$194,3)</f>
        <v>Emmy</v>
      </c>
      <c r="E10" s="5" t="str">
        <f>VLOOKUP($C10,'[6]Num poussins'!$A$4:$F$194,2)</f>
        <v>ALLAIN</v>
      </c>
      <c r="F10" s="5" t="str">
        <f>VLOOKUP($C10,'[6]Num poussins'!$A$4:$F$194,6)</f>
        <v>CRAZY WOOD VTT</v>
      </c>
      <c r="G10" s="7">
        <f>SUMIF([6]DH!C$5:C$94,C10,[6]DH!J$5:J$94)</f>
        <v>145</v>
      </c>
      <c r="H10" s="7">
        <f>SUMIF([6]Trial!C$5:C$94,C10,[6]Trial!AO$5:AO$94)</f>
        <v>160</v>
      </c>
      <c r="I10" s="7">
        <f>SUMIF([6]XC!C$5:C$94,C10,[6]XC!G$5:G$94)</f>
        <v>150</v>
      </c>
      <c r="J10" s="7">
        <f t="shared" si="1"/>
        <v>455</v>
      </c>
    </row>
    <row r="11" spans="1:10" ht="15.6">
      <c r="A11" s="4">
        <f t="shared" si="0"/>
        <v>7</v>
      </c>
      <c r="B11" s="5" t="str">
        <f>VLOOKUP($C11,'[6]Num poussins'!$A$4:$F$194,4)</f>
        <v>M</v>
      </c>
      <c r="C11" s="9">
        <v>42</v>
      </c>
      <c r="D11" s="8" t="str">
        <f>VLOOKUP($C11,'[6]Num poussins'!$A$4:$F$194,3)</f>
        <v>Maël</v>
      </c>
      <c r="E11" s="8" t="str">
        <f>VLOOKUP($C11,'[6]Num poussins'!$A$4:$F$194,2)</f>
        <v>BOULER</v>
      </c>
      <c r="F11" s="8" t="str">
        <f>VLOOKUP($C11,'[6]Num poussins'!$A$4:$F$194,6)</f>
        <v>CRAZY WOOD VTT</v>
      </c>
      <c r="G11" s="7">
        <f>SUMIF([6]DH!C$5:C$94,C11,[6]DH!J$5:J$94)</f>
        <v>140</v>
      </c>
      <c r="H11" s="7">
        <f>SUMIF([6]Trial!C$5:C$94,C11,[6]Trial!AO$5:AO$94)</f>
        <v>145</v>
      </c>
      <c r="I11" s="7">
        <f>SUMIF([6]XC!C$5:C$94,C11,[6]XC!G$5:G$94)</f>
        <v>132</v>
      </c>
      <c r="J11" s="7">
        <f t="shared" si="1"/>
        <v>417</v>
      </c>
    </row>
    <row r="12" spans="1:10" ht="15.6">
      <c r="A12" s="4">
        <f t="shared" si="0"/>
        <v>8</v>
      </c>
      <c r="B12" s="5" t="str">
        <f>VLOOKUP($C12,'[6]Num poussins'!$A$4:$F$194,4)</f>
        <v>M</v>
      </c>
      <c r="C12" s="9">
        <v>19</v>
      </c>
      <c r="D12" s="5" t="str">
        <f>VLOOKUP($C12,'[6]Num poussins'!$A$4:$F$194,3)</f>
        <v>Sacha</v>
      </c>
      <c r="E12" s="5" t="str">
        <f>VLOOKUP($C12,'[6]Num poussins'!$A$4:$F$194,2)</f>
        <v>GUYOT</v>
      </c>
      <c r="F12" s="5" t="str">
        <f>VLOOKUP($C12,'[6]Num poussins'!$A$4:$F$194,6)</f>
        <v>VC RUFFIACOIS</v>
      </c>
      <c r="G12" s="7">
        <f>SUMIF([6]DH!C$5:C$94,C12,[6]DH!J$5:J$94)</f>
        <v>181</v>
      </c>
      <c r="H12" s="7">
        <f>SUMIF([6]Trial!C$5:C$94,C12,[6]Trial!AO$5:AO$94)</f>
        <v>0</v>
      </c>
      <c r="I12" s="7">
        <f>SUMIF([6]XC!C$5:C$94,C12,[6]XC!G$5:G$94)</f>
        <v>140</v>
      </c>
      <c r="J12" s="7">
        <f t="shared" si="1"/>
        <v>321</v>
      </c>
    </row>
    <row r="13" spans="1:10" ht="15.6">
      <c r="A13" s="4">
        <f t="shared" si="0"/>
        <v>9</v>
      </c>
      <c r="B13" s="5" t="str">
        <f>VLOOKUP($C13,'[6]Num poussins'!$A$4:$F$194,4)</f>
        <v>M</v>
      </c>
      <c r="C13" s="6">
        <v>18</v>
      </c>
      <c r="D13" s="5" t="str">
        <f>VLOOKUP($C13,'[6]Num poussins'!$A$4:$F$194,3)</f>
        <v>Ewan</v>
      </c>
      <c r="E13" s="5" t="str">
        <f>VLOOKUP($C13,'[6]Num poussins'!$A$4:$F$194,2)</f>
        <v>GORIN</v>
      </c>
      <c r="F13" s="5" t="str">
        <f>VLOOKUP($C13,'[6]Num poussins'!$A$4:$F$194,6)</f>
        <v>VC RUFFIACOIS</v>
      </c>
      <c r="G13" s="7">
        <f>SUMIF([6]DH!C$5:C$94,C13,[6]DH!J$5:J$94)</f>
        <v>173</v>
      </c>
      <c r="H13" s="7">
        <f>SUMIF([6]Trial!C$5:C$94,C13,[6]Trial!AO$5:AO$94)</f>
        <v>0</v>
      </c>
      <c r="I13" s="7">
        <f>SUMIF([6]XC!C$5:C$94,C13,[6]XC!G$5:G$94)</f>
        <v>145</v>
      </c>
      <c r="J13" s="7">
        <f t="shared" si="1"/>
        <v>318</v>
      </c>
    </row>
    <row r="14" spans="1:10" ht="15.6">
      <c r="A14" s="4">
        <f t="shared" si="0"/>
        <v>10</v>
      </c>
      <c r="B14" s="5" t="str">
        <f>VLOOKUP($C14,'[6]Num poussins'!$A$4:$F$194,4)</f>
        <v>F</v>
      </c>
      <c r="C14" s="9">
        <v>303</v>
      </c>
      <c r="D14" s="5" t="str">
        <f>VLOOKUP($C14,'[6]Num poussins'!$A$4:$F$194,3)</f>
        <v>Kim</v>
      </c>
      <c r="E14" s="5" t="str">
        <f>VLOOKUP($C14,'[6]Num poussins'!$A$4:$F$194,2)</f>
        <v>PAU AUDUBERT</v>
      </c>
      <c r="F14" s="5" t="str">
        <f>VLOOKUP($C14,'[6]Num poussins'!$A$4:$F$194,6)</f>
        <v>VELO TAUPONT</v>
      </c>
      <c r="G14" s="7">
        <f>SUMIF([6]DH!C$5:C$94,C14,[6]DH!J$5:J$94)</f>
        <v>160</v>
      </c>
      <c r="H14" s="7">
        <f>SUMIF([6]Trial!C$5:C$94,C14,[6]Trial!AO$5:AO$94)</f>
        <v>0</v>
      </c>
      <c r="I14" s="7">
        <f>SUMIF([6]XC!C$5:C$94,C14,[6]XC!G$5:G$94)</f>
        <v>155</v>
      </c>
      <c r="J14" s="7">
        <f t="shared" si="1"/>
        <v>315</v>
      </c>
    </row>
    <row r="15" spans="1:10" ht="15.6">
      <c r="A15" s="4">
        <f t="shared" si="0"/>
        <v>11</v>
      </c>
      <c r="B15" s="5" t="str">
        <f>VLOOKUP($C15,'[6]Num poussins'!$A$4:$F$194,4)</f>
        <v>M</v>
      </c>
      <c r="C15" s="9">
        <v>6</v>
      </c>
      <c r="D15" s="5" t="str">
        <f>VLOOKUP($C15,'[6]Num poussins'!$A$4:$F$194,3)</f>
        <v>Anatole</v>
      </c>
      <c r="E15" s="5" t="str">
        <f>VLOOKUP($C15,'[6]Num poussins'!$A$4:$F$194,2)</f>
        <v>CARPENTIER</v>
      </c>
      <c r="F15" s="5" t="str">
        <f>VLOOKUP($C15,'[6]Num poussins'!$A$4:$F$194,6)</f>
        <v>EC QUEVENOISE</v>
      </c>
      <c r="G15" s="7">
        <f>SUMIF([6]DH!C$5:C$94,C15,[6]DH!J$5:J$94)</f>
        <v>132</v>
      </c>
      <c r="H15" s="7">
        <f>SUMIF([6]Trial!C$5:C$94,C15,[6]Trial!AO$5:AO$94)</f>
        <v>0</v>
      </c>
      <c r="I15" s="7">
        <f>SUMIF([6]XC!C$5:C$94,C15,[6]XC!G$5:G$94)</f>
        <v>166</v>
      </c>
      <c r="J15" s="7">
        <f t="shared" si="1"/>
        <v>298</v>
      </c>
    </row>
    <row r="16" spans="1:10" ht="15.6">
      <c r="A16" s="4">
        <f t="shared" si="0"/>
        <v>12</v>
      </c>
      <c r="B16" s="5" t="str">
        <f>VLOOKUP($C16,'[6]Num poussins'!$A$4:$F$194,4)</f>
        <v>M</v>
      </c>
      <c r="C16" s="6">
        <v>1</v>
      </c>
      <c r="D16" s="5" t="str">
        <f>VLOOKUP($C16,'[6]Num poussins'!$A$4:$F$194,3)</f>
        <v>Aïdan</v>
      </c>
      <c r="E16" s="5" t="str">
        <f>VLOOKUP($C16,'[6]Num poussins'!$A$4:$F$194,2)</f>
        <v>RENAUDIN</v>
      </c>
      <c r="F16" s="5" t="str">
        <f>VLOOKUP($C16,'[6]Num poussins'!$A$4:$F$194,6)</f>
        <v>VC RUFFIACOIS</v>
      </c>
      <c r="G16" s="7">
        <f>SUMIF([6]DH!C$5:C$94,C16,[6]DH!J$5:J$94)</f>
        <v>150</v>
      </c>
      <c r="H16" s="7">
        <f>SUMIF([6]Trial!C$5:C$94,C16,[6]Trial!AO$5:AO$94)</f>
        <v>0</v>
      </c>
      <c r="I16" s="7">
        <f>SUMIF([6]XC!C$5:C$94,C16,[6]XC!G$5:G$94)</f>
        <v>136</v>
      </c>
      <c r="J16" s="7">
        <f t="shared" si="1"/>
        <v>286</v>
      </c>
    </row>
    <row r="17" spans="1:10" ht="15.6">
      <c r="A17" s="4">
        <f t="shared" si="0"/>
        <v>13</v>
      </c>
      <c r="B17" s="5" t="str">
        <f>VLOOKUP($C17,'[6]Num poussins'!$A$4:$F$194,4)</f>
        <v>M</v>
      </c>
      <c r="C17" s="6">
        <v>401</v>
      </c>
      <c r="D17" s="5" t="str">
        <f>VLOOKUP($C17,'[6]Num poussins'!$A$4:$F$194,3)</f>
        <v>Hugo</v>
      </c>
      <c r="E17" s="5" t="str">
        <f>VLOOKUP($C17,'[6]Num poussins'!$A$4:$F$194,2)</f>
        <v>RAULOT</v>
      </c>
      <c r="F17" s="5" t="str">
        <f>VLOOKUP($C17,'[6]Num poussins'!$A$4:$F$194,6)</f>
        <v>VCP Loudéac</v>
      </c>
      <c r="G17" s="7">
        <f>SUMIF([6]DH!C$5:C$94,C17,[6]DH!J$5:J$94)</f>
        <v>0</v>
      </c>
      <c r="H17" s="7">
        <f>SUMIF([6]Trial!C$5:C$94,C17,[6]Trial!AO$5:AO$94)</f>
        <v>173</v>
      </c>
      <c r="I17" s="7">
        <f>SUMIF([6]XC!C$5:C$94,C17,[6]XC!G$5:G$94)</f>
        <v>0</v>
      </c>
      <c r="J17" s="7">
        <f t="shared" si="1"/>
        <v>173</v>
      </c>
    </row>
    <row r="18" spans="1:10" ht="15.6">
      <c r="A18" s="4">
        <f t="shared" si="0"/>
        <v>14</v>
      </c>
      <c r="B18" s="5" t="str">
        <f>VLOOKUP($C18,'[6]Num poussins'!$A$4:$F$194,4)</f>
        <v>M</v>
      </c>
      <c r="C18" s="9">
        <v>39</v>
      </c>
      <c r="D18" s="5" t="str">
        <f>VLOOKUP($C18,'[6]Num poussins'!$A$4:$F$194,3)</f>
        <v>Anton</v>
      </c>
      <c r="E18" s="5" t="str">
        <f>VLOOKUP($C18,'[6]Num poussins'!$A$4:$F$194,2)</f>
        <v>MROWCZYNSKI</v>
      </c>
      <c r="F18" s="5" t="str">
        <f>VLOOKUP($C18,'[6]Num poussins'!$A$4:$F$194,6)</f>
        <v>CRAZY WOOD VTT</v>
      </c>
      <c r="G18" s="7">
        <f>SUMIF([6]DH!C$5:C$94,C18,[6]DH!J$5:J$94)</f>
        <v>0</v>
      </c>
      <c r="H18" s="7">
        <f>SUMIF([6]Trial!C$5:C$94,C18,[6]Trial!AO$5:AO$94)</f>
        <v>155</v>
      </c>
      <c r="I18" s="7">
        <f>SUMIF([6]XC!C$5:C$94,C18,[6]XC!G$5:G$94)</f>
        <v>0</v>
      </c>
      <c r="J18" s="7">
        <f t="shared" si="1"/>
        <v>155</v>
      </c>
    </row>
    <row r="19" spans="1:10" ht="15.6">
      <c r="A19" s="4">
        <f t="shared" si="0"/>
        <v>15</v>
      </c>
      <c r="B19" s="5" t="str">
        <f>VLOOKUP($C19,'[6]Num poussins'!$A$4:$F$194,4)</f>
        <v>M</v>
      </c>
      <c r="C19" s="9">
        <v>24</v>
      </c>
      <c r="D19" s="5" t="str">
        <f>VLOOKUP($C19,'[6]Num poussins'!$A$4:$F$194,3)</f>
        <v>Soen</v>
      </c>
      <c r="E19" s="5" t="str">
        <f>VLOOKUP($C19,'[6]Num poussins'!$A$4:$F$194,2)</f>
        <v>HUAU</v>
      </c>
      <c r="F19" s="5" t="str">
        <f>VLOOKUP($C19,'[6]Num poussins'!$A$4:$F$194,6)</f>
        <v>VELO TAUPONT</v>
      </c>
      <c r="G19" s="7">
        <f>SUMIF([6]DH!C$5:C$94,C19,[6]DH!J$5:J$94)</f>
        <v>0</v>
      </c>
      <c r="H19" s="7">
        <f>SUMIF([6]Trial!C$5:C$94,C19,[6]Trial!AO$5:AO$94)</f>
        <v>140</v>
      </c>
      <c r="I19" s="7">
        <f>SUMIF([6]XC!C$5:C$94,C19,[6]XC!G$5:G$94)</f>
        <v>0</v>
      </c>
      <c r="J19" s="7">
        <f t="shared" si="1"/>
        <v>140</v>
      </c>
    </row>
    <row r="21" spans="1:10" ht="27.6">
      <c r="A21" s="10" t="s">
        <v>16</v>
      </c>
      <c r="B21" s="10"/>
      <c r="C21" s="10"/>
      <c r="D21" s="10"/>
      <c r="E21" s="10"/>
      <c r="F21" s="10"/>
      <c r="G21" s="10"/>
      <c r="H21" s="10"/>
      <c r="I21" s="10"/>
      <c r="J21" s="10"/>
    </row>
    <row r="22" spans="1:10">
      <c r="A22" s="1"/>
      <c r="B22" s="2" t="s">
        <v>0</v>
      </c>
      <c r="C22" s="1" t="s">
        <v>1</v>
      </c>
      <c r="D22" s="2" t="s">
        <v>2</v>
      </c>
      <c r="E22" s="3" t="s">
        <v>3</v>
      </c>
      <c r="F22" s="3" t="s">
        <v>4</v>
      </c>
      <c r="G22" s="1" t="s">
        <v>5</v>
      </c>
      <c r="H22" s="1" t="s">
        <v>6</v>
      </c>
      <c r="I22" s="1" t="s">
        <v>7</v>
      </c>
      <c r="J22" s="1" t="s">
        <v>8</v>
      </c>
    </row>
    <row r="23" spans="1:10" ht="15.6">
      <c r="A23" s="4">
        <f t="shared" ref="A23:A35" si="2">A22+1</f>
        <v>1</v>
      </c>
      <c r="B23" s="5" t="str">
        <f>VLOOKUP($C23,'[2]Num pupilles'!$A$4:$F$191,4)</f>
        <v>M</v>
      </c>
      <c r="C23" s="6">
        <v>75</v>
      </c>
      <c r="D23" s="5" t="str">
        <f>VLOOKUP($C23,'[2]Num pupilles'!$A$4:$F$191,3)</f>
        <v>Noé</v>
      </c>
      <c r="E23" s="5" t="str">
        <f>VLOOKUP($C23,'[2]Num pupilles'!$A$4:$F$191,2)</f>
        <v>JOUANNO</v>
      </c>
      <c r="F23" s="5" t="str">
        <f>VLOOKUP($C23,'[2]Num pupilles'!$A$4:$F$191,6)</f>
        <v>CRAZY WOOD VTT</v>
      </c>
      <c r="G23" s="7">
        <f>SUMIF([2]DH!C$5:C$94,C23,[2]DH!J$5:J$94)</f>
        <v>200</v>
      </c>
      <c r="H23" s="7">
        <f>SUMIF([2]Trial!C$5:C$94,C23,[2]Trial!AO$5:AO$94)</f>
        <v>200</v>
      </c>
      <c r="I23" s="7">
        <f>SUMIF([2]XC!C$5:C$94,C23,[2]XC!G$5:G$94)</f>
        <v>190</v>
      </c>
      <c r="J23" s="7">
        <f t="shared" ref="J23:J35" si="3">SUM(G23:I23)</f>
        <v>590</v>
      </c>
    </row>
    <row r="24" spans="1:10" ht="15.6">
      <c r="A24" s="4">
        <f t="shared" si="2"/>
        <v>2</v>
      </c>
      <c r="B24" s="5" t="str">
        <f>VLOOKUP($C24,'[2]Num pupilles'!$A$4:$F$191,4)</f>
        <v>M</v>
      </c>
      <c r="C24" s="6">
        <v>73</v>
      </c>
      <c r="D24" s="5" t="str">
        <f>VLOOKUP($C24,'[2]Num pupilles'!$A$4:$F$191,3)</f>
        <v>Nolann</v>
      </c>
      <c r="E24" s="5" t="str">
        <f>VLOOKUP($C24,'[2]Num pupilles'!$A$4:$F$191,2)</f>
        <v>LE GUILLOUX</v>
      </c>
      <c r="F24" s="5" t="str">
        <f>VLOOKUP($C24,'[2]Num pupilles'!$A$4:$F$191,6)</f>
        <v>CRAZY WOOD VTT</v>
      </c>
      <c r="G24" s="7">
        <f>SUMIF([2]DH!C$5:C$94,C24,[2]DH!J$5:J$94)</f>
        <v>190</v>
      </c>
      <c r="H24" s="7">
        <f>SUMIF([2]Trial!C$5:C$94,C24,[2]Trial!AO$5:AO$94)</f>
        <v>181</v>
      </c>
      <c r="I24" s="7">
        <f>SUMIF([2]XC!C$5:C$94,C24,[2]XC!G$5:G$94)</f>
        <v>200</v>
      </c>
      <c r="J24" s="7">
        <f t="shared" si="3"/>
        <v>571</v>
      </c>
    </row>
    <row r="25" spans="1:10" ht="15.6">
      <c r="A25" s="4">
        <f t="shared" si="2"/>
        <v>3</v>
      </c>
      <c r="B25" s="5" t="str">
        <f>VLOOKUP($C25,'[2]Num pupilles'!$A$4:$F$191,4)</f>
        <v>M</v>
      </c>
      <c r="C25" s="6">
        <v>76</v>
      </c>
      <c r="D25" s="5" t="str">
        <f>VLOOKUP($C25,'[2]Num pupilles'!$A$4:$F$191,3)</f>
        <v>Thomas</v>
      </c>
      <c r="E25" s="5" t="str">
        <f>VLOOKUP($C25,'[2]Num pupilles'!$A$4:$F$191,2)</f>
        <v>ROPERT</v>
      </c>
      <c r="F25" s="5" t="str">
        <f>VLOOKUP($C25,'[2]Num pupilles'!$A$4:$F$191,6)</f>
        <v>CRAZY WOOD VTT</v>
      </c>
      <c r="G25" s="7">
        <f>SUMIF([2]DH!C$5:C$94,C25,[2]DH!J$5:J$94)</f>
        <v>181</v>
      </c>
      <c r="H25" s="7">
        <f>SUMIF([2]Trial!C$5:C$94,C25,[2]Trial!AO$5:AO$94)</f>
        <v>190</v>
      </c>
      <c r="I25" s="7">
        <f>SUMIF([2]XC!C$5:C$94,C25,[2]XC!G$5:G$94)</f>
        <v>150</v>
      </c>
      <c r="J25" s="7">
        <f t="shared" si="3"/>
        <v>521</v>
      </c>
    </row>
    <row r="26" spans="1:10" ht="15.6">
      <c r="A26" s="4">
        <f t="shared" si="2"/>
        <v>4</v>
      </c>
      <c r="B26" s="5" t="str">
        <f>VLOOKUP($C26,'[2]Num pupilles'!$A$4:$F$191,4)</f>
        <v>F</v>
      </c>
      <c r="C26" s="6">
        <v>308</v>
      </c>
      <c r="D26" s="5" t="str">
        <f>VLOOKUP($C26,'[2]Num pupilles'!$A$4:$F$191,3)</f>
        <v>Lola</v>
      </c>
      <c r="E26" s="5" t="str">
        <f>VLOOKUP($C26,'[2]Num pupilles'!$A$4:$F$191,2)</f>
        <v>LE MOINE</v>
      </c>
      <c r="F26" s="5" t="str">
        <f>VLOOKUP($C26,'[2]Num pupilles'!$A$4:$F$191,6)</f>
        <v>CRAZY WOOD VTT</v>
      </c>
      <c r="G26" s="7">
        <f>SUMIF([2]DH!C$5:C$94,C26,[2]DH!J$5:J$94)</f>
        <v>173</v>
      </c>
      <c r="H26" s="7">
        <f>SUMIF([2]Trial!C$5:C$94,C26,[2]Trial!AO$5:AO$94)</f>
        <v>160</v>
      </c>
      <c r="I26" s="7">
        <f>SUMIF([2]XC!C$5:C$94,C26,[2]XC!G$5:G$94)</f>
        <v>181</v>
      </c>
      <c r="J26" s="7">
        <f t="shared" si="3"/>
        <v>514</v>
      </c>
    </row>
    <row r="27" spans="1:10" ht="15.6">
      <c r="A27" s="4">
        <f t="shared" si="2"/>
        <v>5</v>
      </c>
      <c r="B27" s="5" t="str">
        <f>VLOOKUP($C27,'[2]Num pupilles'!$A$4:$F$191,4)</f>
        <v>F</v>
      </c>
      <c r="C27" s="6">
        <v>309</v>
      </c>
      <c r="D27" s="5" t="str">
        <f>VLOOKUP($C27,'[2]Num pupilles'!$A$4:$F$191,3)</f>
        <v>Méline</v>
      </c>
      <c r="E27" s="5" t="str">
        <f>VLOOKUP($C27,'[2]Num pupilles'!$A$4:$F$191,2)</f>
        <v>CHENIER</v>
      </c>
      <c r="F27" s="5" t="str">
        <f>VLOOKUP($C27,'[2]Num pupilles'!$A$4:$F$191,6)</f>
        <v>CRAZY WOOD VTT</v>
      </c>
      <c r="G27" s="7">
        <f>SUMIF([2]DH!C$5:C$94,C27,[2]DH!J$5:J$94)</f>
        <v>166</v>
      </c>
      <c r="H27" s="7">
        <f>SUMIF([2]Trial!C$5:C$94,C27,[2]Trial!AO$5:AO$94)</f>
        <v>173</v>
      </c>
      <c r="I27" s="7">
        <f>SUMIF([2]XC!C$5:C$94,C27,[2]XC!G$5:G$94)</f>
        <v>173</v>
      </c>
      <c r="J27" s="7">
        <f t="shared" si="3"/>
        <v>512</v>
      </c>
    </row>
    <row r="28" spans="1:10" ht="15.6">
      <c r="A28" s="4">
        <f t="shared" si="2"/>
        <v>6</v>
      </c>
      <c r="B28" s="5" t="str">
        <f>VLOOKUP($C28,'[2]Num pupilles'!$A$4:$F$191,4)</f>
        <v>F</v>
      </c>
      <c r="C28" s="6">
        <v>70</v>
      </c>
      <c r="D28" s="5" t="str">
        <f>VLOOKUP($C28,'[2]Num pupilles'!$A$4:$F$191,3)</f>
        <v>Louna</v>
      </c>
      <c r="E28" s="5" t="str">
        <f>VLOOKUP($C28,'[2]Num pupilles'!$A$4:$F$191,2)</f>
        <v>LE FOULGOC</v>
      </c>
      <c r="F28" s="5" t="str">
        <f>VLOOKUP($C28,'[2]Num pupilles'!$A$4:$F$191,6)</f>
        <v>VELO TAUPONT</v>
      </c>
      <c r="G28" s="7">
        <f>SUMIF([2]DH!C$5:C$94,C28,[2]DH!J$5:J$94)</f>
        <v>136</v>
      </c>
      <c r="H28" s="7">
        <f>SUMIF([2]Trial!C$5:C$94,C28,[2]Trial!AO$5:AO$94)</f>
        <v>166</v>
      </c>
      <c r="I28" s="7">
        <f>SUMIF([2]XC!C$5:C$94,C28,[2]XC!G$5:G$94)</f>
        <v>160</v>
      </c>
      <c r="J28" s="7">
        <f t="shared" si="3"/>
        <v>462</v>
      </c>
    </row>
    <row r="29" spans="1:10" ht="15.6">
      <c r="A29" s="4">
        <f t="shared" si="2"/>
        <v>7</v>
      </c>
      <c r="B29" s="5" t="str">
        <f>VLOOKUP($C29,'[2]Num pupilles'!$A$4:$F$191,4)</f>
        <v>M</v>
      </c>
      <c r="C29" s="6">
        <v>78</v>
      </c>
      <c r="D29" s="8" t="str">
        <f>VLOOKUP($C29,'[2]Num pupilles'!$A$4:$F$191,3)</f>
        <v>Malown</v>
      </c>
      <c r="E29" s="8" t="str">
        <f>VLOOKUP($C29,'[2]Num pupilles'!$A$4:$F$191,2)</f>
        <v>HAIS</v>
      </c>
      <c r="F29" s="8" t="str">
        <f>VLOOKUP($C29,'[2]Num pupilles'!$A$4:$F$191,6)</f>
        <v>CRAZY WOOD VTT</v>
      </c>
      <c r="G29" s="7">
        <f>SUMIF([2]DH!C$5:C$94,C29,[2]DH!J$5:J$94)</f>
        <v>128</v>
      </c>
      <c r="H29" s="7">
        <f>SUMIF([2]Trial!C$5:C$94,C29,[2]Trial!AO$5:AO$94)</f>
        <v>155</v>
      </c>
      <c r="I29" s="7">
        <f>SUMIF([2]XC!C$5:C$94,C29,[2]XC!G$5:G$94)</f>
        <v>128</v>
      </c>
      <c r="J29" s="7">
        <f t="shared" si="3"/>
        <v>411</v>
      </c>
    </row>
    <row r="30" spans="1:10" ht="15.6">
      <c r="A30" s="4">
        <f t="shared" si="2"/>
        <v>8</v>
      </c>
      <c r="B30" s="5" t="str">
        <f>VLOOKUP($C30,'[2]Num pupilles'!$A$4:$F$191,4)</f>
        <v>M</v>
      </c>
      <c r="C30" s="6">
        <v>50</v>
      </c>
      <c r="D30" s="5" t="str">
        <f>VLOOKUP($C30,'[2]Num pupilles'!$A$4:$F$191,3)</f>
        <v>Jules</v>
      </c>
      <c r="E30" s="5" t="str">
        <f>VLOOKUP($C30,'[2]Num pupilles'!$A$4:$F$191,2)</f>
        <v>AUDRAN</v>
      </c>
      <c r="F30" s="5" t="str">
        <f>VLOOKUP($C30,'[2]Num pupilles'!$A$4:$F$191,6)</f>
        <v>VELO TAUPONT</v>
      </c>
      <c r="G30" s="7">
        <f>SUMIF([2]DH!C$5:C$94,C30,[2]DH!J$5:J$94)</f>
        <v>150</v>
      </c>
      <c r="H30" s="7">
        <f>SUMIF([2]Trial!C$5:C$94,C30,[2]Trial!AO$5:AO$94)</f>
        <v>0</v>
      </c>
      <c r="I30" s="7">
        <f>SUMIF([2]XC!C$5:C$94,C30,[2]XC!G$5:G$94)</f>
        <v>166</v>
      </c>
      <c r="J30" s="7">
        <f t="shared" si="3"/>
        <v>316</v>
      </c>
    </row>
    <row r="31" spans="1:10" ht="15.6">
      <c r="A31" s="4">
        <f t="shared" si="2"/>
        <v>9</v>
      </c>
      <c r="B31" s="5" t="str">
        <f>VLOOKUP($C31,'[2]Num pupilles'!$A$4:$F$191,4)</f>
        <v>F</v>
      </c>
      <c r="C31" s="6">
        <v>307</v>
      </c>
      <c r="D31" s="8" t="str">
        <f>VLOOKUP($C31,'[2]Num pupilles'!$A$4:$F$191,3)</f>
        <v>Morgane</v>
      </c>
      <c r="E31" s="8" t="str">
        <f>VLOOKUP($C31,'[2]Num pupilles'!$A$4:$F$191,2)</f>
        <v>ROBINO</v>
      </c>
      <c r="F31" s="8" t="str">
        <f>VLOOKUP($C31,'[2]Num pupilles'!$A$4:$F$191,6)</f>
        <v>CRAZY WOOD VTT</v>
      </c>
      <c r="G31" s="7">
        <f>SUMIF([2]DH!C$5:C$94,C31,[2]DH!J$5:J$94)</f>
        <v>155</v>
      </c>
      <c r="H31" s="7">
        <f>SUMIF([2]Trial!C$5:C$94,C31,[2]Trial!AO$5:AO$94)</f>
        <v>0</v>
      </c>
      <c r="I31" s="7">
        <f>SUMIF([2]XC!C$5:C$94,C31,[2]XC!G$5:G$94)</f>
        <v>155</v>
      </c>
      <c r="J31" s="7">
        <f t="shared" si="3"/>
        <v>310</v>
      </c>
    </row>
    <row r="32" spans="1:10" ht="15.6">
      <c r="A32" s="4">
        <f t="shared" si="2"/>
        <v>10</v>
      </c>
      <c r="B32" s="5" t="str">
        <f>VLOOKUP($C32,'[2]Num pupilles'!$A$4:$F$191,4)</f>
        <v>M</v>
      </c>
      <c r="C32" s="6">
        <v>51</v>
      </c>
      <c r="D32" s="5" t="str">
        <f>VLOOKUP($C32,'[2]Num pupilles'!$A$4:$F$191,3)</f>
        <v>Aaron</v>
      </c>
      <c r="E32" s="5" t="str">
        <f>VLOOKUP($C32,'[2]Num pupilles'!$A$4:$F$191,2)</f>
        <v>PAU AUDUBERT</v>
      </c>
      <c r="F32" s="5" t="str">
        <f>VLOOKUP($C32,'[2]Num pupilles'!$A$4:$F$191,6)</f>
        <v>VELO TAUPONT</v>
      </c>
      <c r="G32" s="7">
        <f>SUMIF([2]DH!C$5:C$94,C32,[2]DH!J$5:J$94)</f>
        <v>160</v>
      </c>
      <c r="H32" s="7">
        <f>SUMIF([2]Trial!C$5:C$94,C32,[2]Trial!AO$5:AO$94)</f>
        <v>0</v>
      </c>
      <c r="I32" s="7">
        <f>SUMIF([2]XC!C$5:C$94,C32,[2]XC!G$5:G$94)</f>
        <v>136</v>
      </c>
      <c r="J32" s="7">
        <f t="shared" si="3"/>
        <v>296</v>
      </c>
    </row>
    <row r="33" spans="1:10" ht="15.6">
      <c r="A33" s="4">
        <f t="shared" si="2"/>
        <v>11</v>
      </c>
      <c r="B33" s="5" t="str">
        <f>VLOOKUP($C33,'[2]Num pupilles'!$A$4:$F$191,4)</f>
        <v>M</v>
      </c>
      <c r="C33" s="6">
        <v>77</v>
      </c>
      <c r="D33" s="5" t="str">
        <f>VLOOKUP($C33,'[2]Num pupilles'!$A$4:$F$191,3)</f>
        <v>Mathis</v>
      </c>
      <c r="E33" s="5" t="str">
        <f>VLOOKUP($C33,'[2]Num pupilles'!$A$4:$F$191,2)</f>
        <v>CONTENSAUX</v>
      </c>
      <c r="F33" s="5" t="str">
        <f>VLOOKUP($C33,'[2]Num pupilles'!$A$4:$F$191,6)</f>
        <v>CRAZY WOOD VTT</v>
      </c>
      <c r="G33" s="7">
        <f>SUMIF([2]DH!C$5:C$94,C33,[2]DH!J$5:J$94)</f>
        <v>140</v>
      </c>
      <c r="H33" s="7">
        <f>SUMIF([2]Trial!C$5:C$94,C33,[2]Trial!AO$5:AO$94)</f>
        <v>0</v>
      </c>
      <c r="I33" s="7">
        <f>SUMIF([2]XC!C$5:C$94,C33,[2]XC!G$5:G$94)</f>
        <v>145</v>
      </c>
      <c r="J33" s="7">
        <f t="shared" si="3"/>
        <v>285</v>
      </c>
    </row>
    <row r="34" spans="1:10" ht="15.6">
      <c r="A34" s="4">
        <f t="shared" si="2"/>
        <v>12</v>
      </c>
      <c r="B34" s="5" t="str">
        <f>VLOOKUP($C34,'[2]Num pupilles'!$A$4:$F$191,4)</f>
        <v>M</v>
      </c>
      <c r="C34" s="6">
        <v>80</v>
      </c>
      <c r="D34" s="5" t="str">
        <f>VLOOKUP($C34,'[2]Num pupilles'!$A$4:$F$191,3)</f>
        <v>Nathan</v>
      </c>
      <c r="E34" s="5" t="str">
        <f>VLOOKUP($C34,'[2]Num pupilles'!$A$4:$F$191,2)</f>
        <v>ALLIOUX</v>
      </c>
      <c r="F34" s="5" t="str">
        <f>VLOOKUP($C34,'[2]Num pupilles'!$A$4:$F$191,6)</f>
        <v>CRAZY WOOD VTT</v>
      </c>
      <c r="G34" s="7">
        <f>SUMIF([2]DH!C$5:C$94,C34,[2]DH!J$5:J$94)</f>
        <v>145</v>
      </c>
      <c r="H34" s="7">
        <f>SUMIF([2]Trial!C$5:C$94,C34,[2]Trial!AO$5:AO$94)</f>
        <v>0</v>
      </c>
      <c r="I34" s="7">
        <f>SUMIF([2]XC!C$5:C$94,C34,[2]XC!G$5:G$94)</f>
        <v>140</v>
      </c>
      <c r="J34" s="7">
        <f t="shared" si="3"/>
        <v>285</v>
      </c>
    </row>
    <row r="35" spans="1:10" ht="15.6">
      <c r="A35" s="4">
        <f t="shared" si="2"/>
        <v>13</v>
      </c>
      <c r="B35" s="5" t="str">
        <f>VLOOKUP($C35,'[2]Num pupilles'!$A$4:$F$191,4)</f>
        <v>M</v>
      </c>
      <c r="C35" s="6">
        <v>79</v>
      </c>
      <c r="D35" s="5" t="str">
        <f>VLOOKUP($C35,'[2]Num pupilles'!$A$4:$F$191,3)</f>
        <v>Kaelig</v>
      </c>
      <c r="E35" s="5" t="str">
        <f>VLOOKUP($C35,'[2]Num pupilles'!$A$4:$F$191,2)</f>
        <v>LE HASIF</v>
      </c>
      <c r="F35" s="5" t="str">
        <f>VLOOKUP($C35,'[2]Num pupilles'!$A$4:$F$191,6)</f>
        <v>CRAZY WOOD VTT</v>
      </c>
      <c r="G35" s="7">
        <f>SUMIF([2]DH!C$5:C$94,C35,[2]DH!J$5:J$94)</f>
        <v>132</v>
      </c>
      <c r="H35" s="7">
        <f>SUMIF([2]Trial!C$5:C$94,C35,[2]Trial!AO$5:AO$94)</f>
        <v>0</v>
      </c>
      <c r="I35" s="7">
        <f>SUMIF([2]XC!C$5:C$94,C35,[2]XC!G$5:G$94)</f>
        <v>132</v>
      </c>
      <c r="J35" s="7">
        <f t="shared" si="3"/>
        <v>264</v>
      </c>
    </row>
    <row r="37" spans="1:10" ht="27.6">
      <c r="A37" s="10" t="s">
        <v>15</v>
      </c>
      <c r="B37" s="10"/>
      <c r="C37" s="10"/>
      <c r="D37" s="10"/>
      <c r="E37" s="10"/>
      <c r="F37" s="10"/>
      <c r="G37" s="10"/>
      <c r="H37" s="10"/>
      <c r="I37" s="10"/>
      <c r="J37" s="10"/>
    </row>
    <row r="38" spans="1:10">
      <c r="A38" s="1"/>
      <c r="B38" s="2" t="s">
        <v>0</v>
      </c>
      <c r="C38" s="1" t="s">
        <v>1</v>
      </c>
      <c r="D38" s="2" t="s">
        <v>2</v>
      </c>
      <c r="E38" s="3" t="s">
        <v>3</v>
      </c>
      <c r="F38" s="3" t="s">
        <v>4</v>
      </c>
      <c r="G38" s="1" t="s">
        <v>5</v>
      </c>
      <c r="H38" s="1" t="s">
        <v>6</v>
      </c>
      <c r="I38" s="1" t="s">
        <v>7</v>
      </c>
      <c r="J38" s="1" t="s">
        <v>8</v>
      </c>
    </row>
    <row r="39" spans="1:10" ht="15.6">
      <c r="A39" s="4">
        <f t="shared" ref="A39:A57" si="4">A38+1</f>
        <v>1</v>
      </c>
      <c r="B39" s="5" t="str">
        <f>VLOOKUP($C39,'[7]Num benjamins'!$A$4:$F$197,4)</f>
        <v>M</v>
      </c>
      <c r="C39" s="6">
        <v>54</v>
      </c>
      <c r="D39" s="5" t="str">
        <f>VLOOKUP($C39,'[7]Num benjamins'!$A$4:$F$197,3)</f>
        <v>Thomas</v>
      </c>
      <c r="E39" s="5" t="str">
        <f>VLOOKUP($C39,'[7]Num benjamins'!$A$4:$F$197,2)</f>
        <v>ANTOINE</v>
      </c>
      <c r="F39" s="5" t="str">
        <f>VLOOKUP($C39,'[7]Num benjamins'!$A$4:$F$197,6)</f>
        <v>VELO TAUPONT</v>
      </c>
      <c r="G39" s="7">
        <f>SUMIF([7]DH!C$5:C$94,C39,[7]DH!J$5:J$94)</f>
        <v>200</v>
      </c>
      <c r="H39" s="7">
        <f>SUMIF([7]Trial!C$5:C$94,C39,[7]Trial!AO$5:AO$94)</f>
        <v>200</v>
      </c>
      <c r="I39" s="7">
        <f>SUMIF([7]XC!C$5:C$94,C39,[7]XC!G$5:G$94)</f>
        <v>200</v>
      </c>
      <c r="J39" s="7">
        <f t="shared" ref="J39:J57" si="5">SUM(G39:I39)</f>
        <v>600</v>
      </c>
    </row>
    <row r="40" spans="1:10" ht="15.6">
      <c r="A40" s="4">
        <f t="shared" si="4"/>
        <v>2</v>
      </c>
      <c r="B40" s="5" t="str">
        <f>VLOOKUP($C40,'[7]Num benjamins'!$A$4:$F$197,4)</f>
        <v>M</v>
      </c>
      <c r="C40" s="6">
        <v>58</v>
      </c>
      <c r="D40" s="5" t="str">
        <f>VLOOKUP($C40,'[7]Num benjamins'!$A$4:$F$197,3)</f>
        <v>Guillaume</v>
      </c>
      <c r="E40" s="5" t="str">
        <f>VLOOKUP($C40,'[7]Num benjamins'!$A$4:$F$197,2)</f>
        <v>DESIGNE</v>
      </c>
      <c r="F40" s="5" t="str">
        <f>VLOOKUP($C40,'[7]Num benjamins'!$A$4:$F$197,6)</f>
        <v>VELO TAUPONT</v>
      </c>
      <c r="G40" s="7">
        <f>SUMIF([7]DH!C$5:C$94,C40,[7]DH!J$5:J$94)</f>
        <v>190</v>
      </c>
      <c r="H40" s="7">
        <f>SUMIF([7]Trial!C$5:C$94,C40,[7]Trial!AO$5:AO$94)</f>
        <v>181</v>
      </c>
      <c r="I40" s="7">
        <f>SUMIF([7]XC!C$5:C$94,C40,[7]XC!G$5:G$94)</f>
        <v>155</v>
      </c>
      <c r="J40" s="7">
        <f t="shared" si="5"/>
        <v>526</v>
      </c>
    </row>
    <row r="41" spans="1:10" ht="15.6">
      <c r="A41" s="4">
        <f t="shared" si="4"/>
        <v>3</v>
      </c>
      <c r="B41" s="5" t="str">
        <f>VLOOKUP($C41,'[7]Num benjamins'!$A$4:$F$197,4)</f>
        <v>M</v>
      </c>
      <c r="C41" s="6">
        <v>68</v>
      </c>
      <c r="D41" s="5" t="str">
        <f>VLOOKUP($C41,'[7]Num benjamins'!$A$4:$F$197,3)</f>
        <v>Yzen</v>
      </c>
      <c r="E41" s="5" t="str">
        <f>VLOOKUP($C41,'[7]Num benjamins'!$A$4:$F$197,2)</f>
        <v>RICHARD</v>
      </c>
      <c r="F41" s="5" t="str">
        <f>VLOOKUP($C41,'[7]Num benjamins'!$A$4:$F$197,6)</f>
        <v>VELO TAUPONT</v>
      </c>
      <c r="G41" s="7">
        <f>SUMIF([7]DH!C$5:C$94,C41,[7]DH!J$5:J$94)</f>
        <v>173</v>
      </c>
      <c r="H41" s="7">
        <f>SUMIF([7]Trial!C$5:C$94,C41,[7]Trial!AO$5:AO$94)</f>
        <v>173</v>
      </c>
      <c r="I41" s="7">
        <f>SUMIF([7]XC!C$5:C$94,C41,[7]XC!G$5:G$94)</f>
        <v>150</v>
      </c>
      <c r="J41" s="7">
        <f t="shared" si="5"/>
        <v>496</v>
      </c>
    </row>
    <row r="42" spans="1:10" ht="15.6">
      <c r="A42" s="4">
        <f t="shared" si="4"/>
        <v>4</v>
      </c>
      <c r="B42" s="5" t="str">
        <f>VLOOKUP($C42,'[7]Num benjamins'!$A$4:$F$197,4)</f>
        <v>M</v>
      </c>
      <c r="C42" s="6">
        <v>49</v>
      </c>
      <c r="D42" s="5" t="str">
        <f>VLOOKUP($C42,'[7]Num benjamins'!$A$4:$F$197,3)</f>
        <v>Arthur</v>
      </c>
      <c r="E42" s="5" t="str">
        <f>VLOOKUP($C42,'[7]Num benjamins'!$A$4:$F$197,2)</f>
        <v>COMMEUREUC</v>
      </c>
      <c r="F42" s="5" t="str">
        <f>VLOOKUP($C42,'[7]Num benjamins'!$A$4:$F$197,6)</f>
        <v>Team Bikers VTT</v>
      </c>
      <c r="G42" s="7">
        <f>SUMIF([7]DH!C$5:C$94,C42,[7]DH!J$5:J$94)</f>
        <v>155</v>
      </c>
      <c r="H42" s="7">
        <f>SUMIF([7]Trial!C$5:C$94,C42,[7]Trial!AO$5:AO$94)</f>
        <v>160</v>
      </c>
      <c r="I42" s="7">
        <f>SUMIF([7]XC!C$5:C$94,C42,[7]XC!G$5:G$94)</f>
        <v>173</v>
      </c>
      <c r="J42" s="7">
        <f t="shared" si="5"/>
        <v>488</v>
      </c>
    </row>
    <row r="43" spans="1:10" ht="15.6">
      <c r="A43" s="4">
        <f t="shared" si="4"/>
        <v>5</v>
      </c>
      <c r="B43" s="5" t="str">
        <f>VLOOKUP($C43,'[7]Num benjamins'!$A$4:$F$197,4)</f>
        <v>M</v>
      </c>
      <c r="C43" s="6">
        <v>60</v>
      </c>
      <c r="D43" s="5" t="str">
        <f>VLOOKUP($C43,'[7]Num benjamins'!$A$4:$F$197,3)</f>
        <v>Gabin</v>
      </c>
      <c r="E43" s="5" t="str">
        <f>VLOOKUP($C43,'[7]Num benjamins'!$A$4:$F$197,2)</f>
        <v>GICQUEL</v>
      </c>
      <c r="F43" s="5" t="str">
        <f>VLOOKUP($C43,'[7]Num benjamins'!$A$4:$F$197,6)</f>
        <v>VELO TAUPONT</v>
      </c>
      <c r="G43" s="7">
        <f>SUMIF([7]DH!C$5:C$94,C43,[7]DH!J$5:J$94)</f>
        <v>166</v>
      </c>
      <c r="H43" s="7">
        <f>SUMIF([7]Trial!C$5:C$94,C43,[7]Trial!AO$5:AO$94)</f>
        <v>140</v>
      </c>
      <c r="I43" s="7">
        <f>SUMIF([7]XC!C$5:C$94,C43,[7]XC!G$5:G$94)</f>
        <v>181</v>
      </c>
      <c r="J43" s="7">
        <f t="shared" si="5"/>
        <v>487</v>
      </c>
    </row>
    <row r="44" spans="1:10" ht="15.6">
      <c r="A44" s="4">
        <f t="shared" si="4"/>
        <v>6</v>
      </c>
      <c r="B44" s="5" t="str">
        <f>VLOOKUP($C44,'[7]Num benjamins'!$A$4:$F$197,4)</f>
        <v>M</v>
      </c>
      <c r="C44" s="6">
        <v>51</v>
      </c>
      <c r="D44" s="5" t="str">
        <f>VLOOKUP($C44,'[7]Num benjamins'!$A$4:$F$197,3)</f>
        <v>Alban</v>
      </c>
      <c r="E44" s="5" t="str">
        <f>VLOOKUP($C44,'[7]Num benjamins'!$A$4:$F$197,2)</f>
        <v>HILLION</v>
      </c>
      <c r="F44" s="5" t="str">
        <f>VLOOKUP($C44,'[7]Num benjamins'!$A$4:$F$197,6)</f>
        <v>Team Bikers VTT</v>
      </c>
      <c r="G44" s="7">
        <f>SUMIF([7]DH!C$5:C$94,C44,[7]DH!J$5:J$94)</f>
        <v>160</v>
      </c>
      <c r="H44" s="7">
        <f>SUMIF([7]Trial!C$5:C$94,C44,[7]Trial!AO$5:AO$94)</f>
        <v>190</v>
      </c>
      <c r="I44" s="7">
        <f>SUMIF([7]XC!C$5:C$94,C44,[7]XC!G$5:G$94)</f>
        <v>128</v>
      </c>
      <c r="J44" s="7">
        <f t="shared" si="5"/>
        <v>478</v>
      </c>
    </row>
    <row r="45" spans="1:10" ht="15.6">
      <c r="A45" s="4">
        <f t="shared" si="4"/>
        <v>7</v>
      </c>
      <c r="B45" s="5" t="str">
        <f>VLOOKUP($C45,'[7]Num benjamins'!$A$4:$F$197,4)</f>
        <v>M</v>
      </c>
      <c r="C45" s="6">
        <v>64</v>
      </c>
      <c r="D45" s="8" t="str">
        <f>VLOOKUP($C45,'[7]Num benjamins'!$A$4:$F$197,3)</f>
        <v>Kylian</v>
      </c>
      <c r="E45" s="8" t="str">
        <f>VLOOKUP($C45,'[7]Num benjamins'!$A$4:$F$197,2)</f>
        <v>LE FOULGOC</v>
      </c>
      <c r="F45" s="8" t="str">
        <f>VLOOKUP($C45,'[7]Num benjamins'!$A$4:$F$197,6)</f>
        <v>VELO TAUPONT</v>
      </c>
      <c r="G45" s="7">
        <f>SUMIF([7]DH!C$5:C$94,C45,[7]DH!J$5:J$94)</f>
        <v>150</v>
      </c>
      <c r="H45" s="7">
        <f>SUMIF([7]Trial!C$5:C$94,C45,[7]Trial!AO$5:AO$94)</f>
        <v>145</v>
      </c>
      <c r="I45" s="7">
        <f>SUMIF([7]XC!C$5:C$94,C45,[7]XC!G$5:G$94)</f>
        <v>166</v>
      </c>
      <c r="J45" s="7">
        <f t="shared" si="5"/>
        <v>461</v>
      </c>
    </row>
    <row r="46" spans="1:10" ht="15.6">
      <c r="A46" s="4">
        <f t="shared" si="4"/>
        <v>8</v>
      </c>
      <c r="B46" s="5" t="str">
        <f>VLOOKUP($C46,'[7]Num benjamins'!$A$4:$F$197,4)</f>
        <v>M</v>
      </c>
      <c r="C46" s="6">
        <v>55</v>
      </c>
      <c r="D46" s="5" t="str">
        <f>VLOOKUP($C46,'[7]Num benjamins'!$A$4:$F$197,3)</f>
        <v>Mewen</v>
      </c>
      <c r="E46" s="5" t="str">
        <f>VLOOKUP($C46,'[7]Num benjamins'!$A$4:$F$197,2)</f>
        <v>BOCQUENE</v>
      </c>
      <c r="F46" s="5" t="str">
        <f>VLOOKUP($C46,'[7]Num benjamins'!$A$4:$F$197,6)</f>
        <v>VELO TAUPONT</v>
      </c>
      <c r="G46" s="7">
        <f>SUMIF([7]DH!C$5:C$94,C46,[7]DH!J$5:J$94)</f>
        <v>140</v>
      </c>
      <c r="H46" s="7">
        <f>SUMIF([7]Trial!C$5:C$94,C46,[7]Trial!AO$5:AO$94)</f>
        <v>155</v>
      </c>
      <c r="I46" s="7">
        <f>SUMIF([7]XC!C$5:C$94,C46,[7]XC!G$5:G$94)</f>
        <v>145</v>
      </c>
      <c r="J46" s="7">
        <f t="shared" si="5"/>
        <v>440</v>
      </c>
    </row>
    <row r="47" spans="1:10" ht="15.6">
      <c r="A47" s="4">
        <f t="shared" si="4"/>
        <v>9</v>
      </c>
      <c r="B47" s="5" t="str">
        <f>VLOOKUP($C47,'[7]Num benjamins'!$A$4:$F$197,4)</f>
        <v>M</v>
      </c>
      <c r="C47" s="6">
        <v>56</v>
      </c>
      <c r="D47" s="5" t="str">
        <f>VLOOKUP($C47,'[7]Num benjamins'!$A$4:$F$197,3)</f>
        <v>Alexiandre</v>
      </c>
      <c r="E47" s="5" t="str">
        <f>VLOOKUP($C47,'[7]Num benjamins'!$A$4:$F$197,2)</f>
        <v>BRIEND</v>
      </c>
      <c r="F47" s="5" t="str">
        <f>VLOOKUP($C47,'[7]Num benjamins'!$A$4:$F$197,6)</f>
        <v>VELO TAUPONT</v>
      </c>
      <c r="G47" s="7">
        <f>SUMIF([7]DH!C$5:C$94,C47,[7]DH!J$5:J$94)</f>
        <v>145</v>
      </c>
      <c r="H47" s="7">
        <f>SUMIF([7]Trial!C$5:C$94,C47,[7]Trial!AO$5:AO$94)</f>
        <v>132</v>
      </c>
      <c r="I47" s="7">
        <f>SUMIF([7]XC!C$5:C$94,C47,[7]XC!G$5:G$94)</f>
        <v>160</v>
      </c>
      <c r="J47" s="7">
        <f t="shared" si="5"/>
        <v>437</v>
      </c>
    </row>
    <row r="48" spans="1:10" ht="15.6">
      <c r="A48" s="4">
        <f t="shared" si="4"/>
        <v>10</v>
      </c>
      <c r="B48" s="5" t="str">
        <f>VLOOKUP($C48,'[7]Num benjamins'!$A$4:$F$197,4)</f>
        <v>M</v>
      </c>
      <c r="C48" s="6">
        <v>65</v>
      </c>
      <c r="D48" s="5" t="str">
        <f>VLOOKUP($C48,'[7]Num benjamins'!$A$4:$F$197,3)</f>
        <v>Riwan</v>
      </c>
      <c r="E48" s="5" t="str">
        <f>VLOOKUP($C48,'[7]Num benjamins'!$A$4:$F$197,2)</f>
        <v>MASSON</v>
      </c>
      <c r="F48" s="5" t="str">
        <f>VLOOKUP($C48,'[7]Num benjamins'!$A$4:$F$197,6)</f>
        <v>VELO TAUPONT</v>
      </c>
      <c r="G48" s="7">
        <f>SUMIF([7]DH!C$5:C$94,C48,[7]DH!J$5:J$94)</f>
        <v>128</v>
      </c>
      <c r="H48" s="7">
        <f>SUMIF([7]Trial!C$5:C$94,C48,[7]Trial!AO$5:AO$94)</f>
        <v>124</v>
      </c>
      <c r="I48" s="7">
        <f>SUMIF([7]XC!C$5:C$94,C48,[7]XC!G$5:G$94)</f>
        <v>132</v>
      </c>
      <c r="J48" s="7">
        <f t="shared" si="5"/>
        <v>384</v>
      </c>
    </row>
    <row r="49" spans="1:10" ht="15.6">
      <c r="A49" s="4">
        <f t="shared" si="4"/>
        <v>11</v>
      </c>
      <c r="B49" s="5" t="str">
        <f>VLOOKUP($C49,'[7]Num benjamins'!$A$4:$F$197,4)</f>
        <v>M</v>
      </c>
      <c r="C49" s="6">
        <v>129</v>
      </c>
      <c r="D49" s="5" t="str">
        <f>VLOOKUP($C49,'[7]Num benjamins'!$A$4:$F$197,3)</f>
        <v>Estheban</v>
      </c>
      <c r="E49" s="5" t="str">
        <f>VLOOKUP($C49,'[7]Num benjamins'!$A$4:$F$197,2)</f>
        <v>DAVID</v>
      </c>
      <c r="F49" s="5" t="str">
        <f>VLOOKUP($C49,'[7]Num benjamins'!$A$4:$F$197,6)</f>
        <v>AUNAY VTT SLPB</v>
      </c>
      <c r="G49" s="7">
        <f>SUMIF([7]DH!C$5:C$94,C49,[7]DH!J$5:J$94)</f>
        <v>181</v>
      </c>
      <c r="H49" s="7">
        <f>SUMIF([7]Trial!C$5:C$94,C49,[7]Trial!AO$5:AO$94)</f>
        <v>0</v>
      </c>
      <c r="I49" s="7">
        <f>SUMIF([7]XC!C$5:C$94,C49,[7]XC!G$5:G$94)</f>
        <v>190</v>
      </c>
      <c r="J49" s="7">
        <f t="shared" si="5"/>
        <v>371</v>
      </c>
    </row>
    <row r="50" spans="1:10" ht="15.6">
      <c r="A50" s="4">
        <f t="shared" si="4"/>
        <v>12</v>
      </c>
      <c r="B50" s="5" t="str">
        <f>VLOOKUP($C50,'[7]Num benjamins'!$A$4:$F$197,4)</f>
        <v>M</v>
      </c>
      <c r="C50" s="6">
        <v>4</v>
      </c>
      <c r="D50" s="5" t="str">
        <f>VLOOKUP($C50,'[7]Num benjamins'!$A$4:$F$197,3)</f>
        <v>Alexandre</v>
      </c>
      <c r="E50" s="5" t="str">
        <f>VLOOKUP($C50,'[7]Num benjamins'!$A$4:$F$197,2)</f>
        <v>CHENAIS</v>
      </c>
      <c r="F50" s="5" t="str">
        <f>VLOOKUP($C50,'[7]Num benjamins'!$A$4:$F$197,6)</f>
        <v>VC RUFFIACOIS</v>
      </c>
      <c r="G50" s="7">
        <f>SUMIF([7]DH!C$5:C$94,C50,[7]DH!J$5:J$94)</f>
        <v>136</v>
      </c>
      <c r="H50" s="7">
        <f>SUMIF([7]Trial!C$5:C$94,C50,[7]Trial!AO$5:AO$94)</f>
        <v>0</v>
      </c>
      <c r="I50" s="7">
        <f>SUMIF([7]XC!C$5:C$94,C50,[7]XC!G$5:G$94)</f>
        <v>140</v>
      </c>
      <c r="J50" s="7">
        <f t="shared" si="5"/>
        <v>276</v>
      </c>
    </row>
    <row r="51" spans="1:10" ht="15.6">
      <c r="A51" s="4">
        <f t="shared" si="4"/>
        <v>13</v>
      </c>
      <c r="B51" s="5" t="str">
        <f>VLOOKUP($C51,'[7]Num benjamins'!$A$4:$F$197,4)</f>
        <v>M</v>
      </c>
      <c r="C51" s="6">
        <v>5</v>
      </c>
      <c r="D51" s="5" t="str">
        <f>VLOOKUP($C51,'[7]Num benjamins'!$A$4:$F$197,3)</f>
        <v>Alan</v>
      </c>
      <c r="E51" s="5" t="str">
        <f>VLOOKUP($C51,'[7]Num benjamins'!$A$4:$F$197,2)</f>
        <v>MAUGAND</v>
      </c>
      <c r="F51" s="5" t="str">
        <f>VLOOKUP($C51,'[7]Num benjamins'!$A$4:$F$197,6)</f>
        <v>VC RUFFIACOIS</v>
      </c>
      <c r="G51" s="7">
        <f>SUMIF([7]DH!C$5:C$94,C51,[7]DH!J$5:J$94)</f>
        <v>132</v>
      </c>
      <c r="H51" s="7">
        <f>SUMIF([7]Trial!C$5:C$94,C51,[7]Trial!AO$5:AO$94)</f>
        <v>0</v>
      </c>
      <c r="I51" s="7">
        <f>SUMIF([7]XC!C$5:C$94,C51,[7]XC!G$5:G$94)</f>
        <v>136</v>
      </c>
      <c r="J51" s="7">
        <f t="shared" si="5"/>
        <v>268</v>
      </c>
    </row>
    <row r="52" spans="1:10" ht="15.6">
      <c r="A52" s="4">
        <f t="shared" si="4"/>
        <v>14</v>
      </c>
      <c r="B52" s="5" t="str">
        <f>VLOOKUP($C52,'[7]Num benjamins'!$A$4:$F$197,4)</f>
        <v>M</v>
      </c>
      <c r="C52" s="6">
        <v>61</v>
      </c>
      <c r="D52" s="5" t="str">
        <f>VLOOKUP($C52,'[7]Num benjamins'!$A$4:$F$197,3)</f>
        <v>Alexis</v>
      </c>
      <c r="E52" s="5" t="str">
        <f>VLOOKUP($C52,'[7]Num benjamins'!$A$4:$F$197,2)</f>
        <v>GUILLOUX</v>
      </c>
      <c r="F52" s="5" t="str">
        <f>VLOOKUP($C52,'[7]Num benjamins'!$A$4:$F$197,6)</f>
        <v>VELO TAUPONT</v>
      </c>
      <c r="G52" s="7">
        <f>SUMIF([7]DH!C$5:C$94,C52,[7]DH!J$5:J$94)</f>
        <v>0</v>
      </c>
      <c r="H52" s="7">
        <f>SUMIF([7]Trial!C$5:C$94,C52,[7]Trial!AO$5:AO$94)</f>
        <v>166</v>
      </c>
      <c r="I52" s="7">
        <f>SUMIF([7]XC!C$5:C$94,C52,[7]XC!G$5:G$94)</f>
        <v>0</v>
      </c>
      <c r="J52" s="7">
        <f t="shared" si="5"/>
        <v>166</v>
      </c>
    </row>
    <row r="53" spans="1:10" ht="15.6">
      <c r="A53" s="4">
        <f t="shared" si="4"/>
        <v>15</v>
      </c>
      <c r="B53" s="5" t="str">
        <f>VLOOKUP($C53,'[7]Num benjamins'!$A$4:$F$197,4)</f>
        <v>M</v>
      </c>
      <c r="C53" s="6">
        <v>59</v>
      </c>
      <c r="D53" s="5" t="str">
        <f>VLOOKUP($C53,'[7]Num benjamins'!$A$4:$F$197,3)</f>
        <v>Dylan</v>
      </c>
      <c r="E53" s="5" t="str">
        <f>VLOOKUP($C53,'[7]Num benjamins'!$A$4:$F$197,2)</f>
        <v>GANDIN</v>
      </c>
      <c r="F53" s="5" t="str">
        <f>VLOOKUP($C53,'[7]Num benjamins'!$A$4:$F$197,6)</f>
        <v>VELO TAUPONT</v>
      </c>
      <c r="G53" s="7">
        <f>SUMIF([7]DH!C$5:C$94,C53,[7]DH!J$5:J$94)</f>
        <v>0</v>
      </c>
      <c r="H53" s="7">
        <f>SUMIF([7]Trial!C$5:C$94,C53,[7]Trial!AO$5:AO$94)</f>
        <v>150</v>
      </c>
      <c r="I53" s="7">
        <f>SUMIF([7]XC!C$5:C$94,C53,[7]XC!G$5:G$94)</f>
        <v>0</v>
      </c>
      <c r="J53" s="7">
        <f t="shared" si="5"/>
        <v>150</v>
      </c>
    </row>
    <row r="54" spans="1:10" ht="15.6">
      <c r="A54" s="4">
        <f t="shared" si="4"/>
        <v>16</v>
      </c>
      <c r="B54" s="5" t="str">
        <f>VLOOKUP($C54,'[7]Num benjamins'!$A$4:$F$197,4)</f>
        <v>M</v>
      </c>
      <c r="C54" s="6">
        <v>66</v>
      </c>
      <c r="D54" s="5" t="str">
        <f>VLOOKUP($C54,'[7]Num benjamins'!$A$4:$F$197,3)</f>
        <v>Soren</v>
      </c>
      <c r="E54" s="5" t="str">
        <f>VLOOKUP($C54,'[7]Num benjamins'!$A$4:$F$197,2)</f>
        <v>PATIER</v>
      </c>
      <c r="F54" s="5" t="str">
        <f>VLOOKUP($C54,'[7]Num benjamins'!$A$4:$F$197,6)</f>
        <v>VELO TAUPONT</v>
      </c>
      <c r="G54" s="7">
        <f>SUMIF([7]DH!C$5:C$94,C54,[7]DH!J$5:J$94)</f>
        <v>0</v>
      </c>
      <c r="H54" s="7">
        <f>SUMIF([7]Trial!C$5:C$94,C54,[7]Trial!AO$5:AO$94)</f>
        <v>136</v>
      </c>
      <c r="I54" s="7">
        <f>SUMIF([7]XC!C$5:C$94,C54,[7]XC!G$5:G$94)</f>
        <v>0</v>
      </c>
      <c r="J54" s="7">
        <f t="shared" si="5"/>
        <v>136</v>
      </c>
    </row>
    <row r="55" spans="1:10" ht="15.6">
      <c r="A55" s="4">
        <f t="shared" si="4"/>
        <v>17</v>
      </c>
      <c r="B55" s="5" t="str">
        <f>VLOOKUP($C55,'[7]Num benjamins'!$A$4:$F$197,4)</f>
        <v>M</v>
      </c>
      <c r="C55" s="6">
        <v>62</v>
      </c>
      <c r="D55" s="5" t="str">
        <f>VLOOKUP($C55,'[7]Num benjamins'!$A$4:$F$197,3)</f>
        <v>Mathis</v>
      </c>
      <c r="E55" s="5" t="str">
        <f>VLOOKUP($C55,'[7]Num benjamins'!$A$4:$F$197,2)</f>
        <v>GUILLOUX</v>
      </c>
      <c r="F55" s="5" t="str">
        <f>VLOOKUP($C55,'[7]Num benjamins'!$A$4:$F$197,6)</f>
        <v>VELO TAUPONT</v>
      </c>
      <c r="G55" s="7">
        <f>SUMIF([7]DH!C$5:C$94,C55,[7]DH!J$5:J$94)</f>
        <v>0</v>
      </c>
      <c r="H55" s="7">
        <f>SUMIF([7]Trial!C$5:C$94,C55,[7]Trial!AO$5:AO$94)</f>
        <v>128</v>
      </c>
      <c r="I55" s="7">
        <f>SUMIF([7]XC!C$5:C$94,C55,[7]XC!G$5:G$94)</f>
        <v>0</v>
      </c>
      <c r="J55" s="7">
        <f t="shared" si="5"/>
        <v>128</v>
      </c>
    </row>
    <row r="56" spans="1:10" ht="15.6">
      <c r="A56" s="4">
        <f t="shared" si="4"/>
        <v>18</v>
      </c>
      <c r="B56" s="5" t="str">
        <f>VLOOKUP($C56,'[7]Num benjamins'!$A$4:$F$197,4)</f>
        <v>M</v>
      </c>
      <c r="C56" s="6">
        <v>101</v>
      </c>
      <c r="D56" s="5" t="str">
        <f>VLOOKUP($C56,'[7]Num benjamins'!$A$4:$F$197,3)</f>
        <v>Walid</v>
      </c>
      <c r="E56" s="5" t="str">
        <f>VLOOKUP($C56,'[7]Num benjamins'!$A$4:$F$197,2)</f>
        <v xml:space="preserve">SOUFIANE </v>
      </c>
      <c r="F56" s="5" t="str">
        <f>VLOOKUP($C56,'[7]Num benjamins'!$A$4:$F$197,6)</f>
        <v>VELO TAUPONT</v>
      </c>
      <c r="G56" s="7">
        <f>SUMIF([7]DH!C$5:C$94,C56,[7]DH!J$5:J$94)</f>
        <v>0</v>
      </c>
      <c r="H56" s="7">
        <f>SUMIF([7]Trial!C$5:C$94,C56,[7]Trial!AO$5:AO$94)</f>
        <v>120</v>
      </c>
      <c r="I56" s="7">
        <f>SUMIF([7]XC!C$5:C$94,C56,[7]XC!G$5:G$94)</f>
        <v>0</v>
      </c>
      <c r="J56" s="7">
        <f t="shared" si="5"/>
        <v>120</v>
      </c>
    </row>
    <row r="57" spans="1:10" ht="15.6">
      <c r="A57" s="4">
        <f t="shared" si="4"/>
        <v>19</v>
      </c>
      <c r="B57" s="5" t="str">
        <f>VLOOKUP($C57,'[7]Num benjamins'!$A$4:$F$197,4)</f>
        <v>M</v>
      </c>
      <c r="C57" s="6">
        <v>3</v>
      </c>
      <c r="D57" s="8" t="str">
        <f>VLOOKUP($C57,'[7]Num benjamins'!$A$4:$F$197,3)</f>
        <v>Eliott</v>
      </c>
      <c r="E57" s="8" t="str">
        <f>VLOOKUP($C57,'[7]Num benjamins'!$A$4:$F$197,2)</f>
        <v>CAVENET</v>
      </c>
      <c r="F57" s="8" t="str">
        <f>VLOOKUP($C57,'[7]Num benjamins'!$A$4:$F$197,6)</f>
        <v>VC RUFFIACOIS</v>
      </c>
      <c r="G57" s="7">
        <f>SUMIF([7]DH!C$5:C$94,C57,[7]DH!J$5:J$94)</f>
        <v>0</v>
      </c>
      <c r="H57" s="7">
        <f>SUMIF([7]Trial!C$5:C$94,C57,[7]Trial!AO$5:AO$94)</f>
        <v>0</v>
      </c>
      <c r="I57" s="7">
        <f>SUMIF([7]XC!C$5:C$94,C57,[7]XC!G$5:G$94)</f>
        <v>0</v>
      </c>
      <c r="J57" s="7">
        <f t="shared" si="5"/>
        <v>0</v>
      </c>
    </row>
    <row r="59" spans="1:10" ht="27.6">
      <c r="A59" s="10" t="s">
        <v>14</v>
      </c>
      <c r="B59" s="10"/>
      <c r="C59" s="10"/>
      <c r="D59" s="10"/>
      <c r="E59" s="10"/>
      <c r="F59" s="10"/>
      <c r="G59" s="10"/>
      <c r="H59" s="10"/>
      <c r="I59" s="10"/>
      <c r="J59" s="10"/>
    </row>
    <row r="60" spans="1:10">
      <c r="A60" s="1"/>
      <c r="B60" s="2" t="s">
        <v>0</v>
      </c>
      <c r="C60" s="1" t="s">
        <v>1</v>
      </c>
      <c r="D60" s="2" t="s">
        <v>2</v>
      </c>
      <c r="E60" s="3" t="s">
        <v>3</v>
      </c>
      <c r="F60" s="3" t="s">
        <v>4</v>
      </c>
      <c r="G60" s="1" t="s">
        <v>5</v>
      </c>
      <c r="H60" s="1" t="s">
        <v>6</v>
      </c>
      <c r="I60" s="1" t="s">
        <v>7</v>
      </c>
      <c r="J60" s="1" t="s">
        <v>8</v>
      </c>
    </row>
    <row r="61" spans="1:10" ht="15.6">
      <c r="A61" s="4">
        <f t="shared" ref="A61:A72" si="6">A60+1</f>
        <v>1</v>
      </c>
      <c r="B61" s="5" t="str">
        <f>VLOOKUP($C61,'[9]Num minimes'!$A$4:$F$194,4)</f>
        <v>M</v>
      </c>
      <c r="C61" s="6">
        <v>66</v>
      </c>
      <c r="D61" s="5" t="str">
        <f>VLOOKUP($C61,'[9]Num minimes'!$A$4:$F$194,3)</f>
        <v>Iban</v>
      </c>
      <c r="E61" s="5" t="str">
        <f>VLOOKUP($C61,'[9]Num minimes'!$A$4:$F$194,2)</f>
        <v>RICHARD</v>
      </c>
      <c r="F61" s="5" t="str">
        <f>VLOOKUP($C61,'[9]Num minimes'!$A$4:$F$194,6)</f>
        <v>VELO TAUPONT</v>
      </c>
      <c r="G61" s="7">
        <f>SUMIF([9]DH!C$5:C$94,C61,[9]DH!J$5:J$94)</f>
        <v>190</v>
      </c>
      <c r="H61" s="7">
        <f>SUMIF([9]Trial!C$5:C$94,C61,[9]Trial!AO$5:AO$94)</f>
        <v>200</v>
      </c>
      <c r="I61" s="7">
        <f>SUMIF([9]XC!C$5:C$94,C61,[9]XC!G$5:G$94)</f>
        <v>181</v>
      </c>
      <c r="J61" s="7">
        <f t="shared" ref="J61:J72" si="7">SUM(G61:I61)</f>
        <v>571</v>
      </c>
    </row>
    <row r="62" spans="1:10" ht="15.6">
      <c r="A62" s="4">
        <f t="shared" si="6"/>
        <v>2</v>
      </c>
      <c r="B62" s="5" t="str">
        <f>VLOOKUP($C62,'[9]Num minimes'!$A$4:$F$194,4)</f>
        <v>M</v>
      </c>
      <c r="C62" s="6">
        <v>67</v>
      </c>
      <c r="D62" s="5" t="str">
        <f>VLOOKUP($C62,'[9]Num minimes'!$A$4:$F$194,3)</f>
        <v>Ewen</v>
      </c>
      <c r="E62" s="5" t="str">
        <f>VLOOKUP($C62,'[9]Num minimes'!$A$4:$F$194,2)</f>
        <v>TOUZE</v>
      </c>
      <c r="F62" s="5" t="str">
        <f>VLOOKUP($C62,'[9]Num minimes'!$A$4:$F$194,6)</f>
        <v>VELO TAUPONT</v>
      </c>
      <c r="G62" s="7">
        <f>SUMIF([9]DH!C$5:C$94,C62,[9]DH!J$5:J$94)</f>
        <v>200</v>
      </c>
      <c r="H62" s="7">
        <f>SUMIF([9]Trial!C$5:C$94,C62,[9]Trial!AO$5:AO$94)</f>
        <v>173</v>
      </c>
      <c r="I62" s="7">
        <f>SUMIF([9]XC!C$5:C$94,C62,[9]XC!G$5:G$94)</f>
        <v>190</v>
      </c>
      <c r="J62" s="7">
        <f t="shared" si="7"/>
        <v>563</v>
      </c>
    </row>
    <row r="63" spans="1:10" ht="15.6">
      <c r="A63" s="4">
        <f t="shared" si="6"/>
        <v>3</v>
      </c>
      <c r="B63" s="5" t="str">
        <f>VLOOKUP($C63,'[9]Num minimes'!$A$4:$F$194,4)</f>
        <v>M</v>
      </c>
      <c r="C63" s="6">
        <v>62</v>
      </c>
      <c r="D63" s="8" t="str">
        <f>VLOOKUP($C63,'[9]Num minimes'!$A$4:$F$194,3)</f>
        <v>Lilian</v>
      </c>
      <c r="E63" s="8" t="str">
        <f>VLOOKUP($C63,'[9]Num minimes'!$A$4:$F$194,2)</f>
        <v>BIGORGNE</v>
      </c>
      <c r="F63" s="8" t="str">
        <f>VLOOKUP($C63,'[9]Num minimes'!$A$4:$F$194,6)</f>
        <v>VELO TAUPONT</v>
      </c>
      <c r="G63" s="7">
        <f>SUMIF([9]DH!C$5:C$94,C63,[9]DH!J$5:J$94)</f>
        <v>181</v>
      </c>
      <c r="H63" s="7">
        <f>SUMIF([9]Trial!C$5:C$94,C63,[9]Trial!AO$5:AO$94)</f>
        <v>181</v>
      </c>
      <c r="I63" s="7">
        <f>SUMIF([9]XC!C$5:C$94,C63,[9]XC!G$5:G$94)</f>
        <v>200</v>
      </c>
      <c r="J63" s="7">
        <f t="shared" si="7"/>
        <v>562</v>
      </c>
    </row>
    <row r="64" spans="1:10" ht="15.6">
      <c r="A64" s="4">
        <f t="shared" si="6"/>
        <v>4</v>
      </c>
      <c r="B64" s="5" t="str">
        <f>VLOOKUP($C64,'[9]Num minimes'!$A$4:$F$194,4)</f>
        <v>M</v>
      </c>
      <c r="C64" s="9">
        <v>64</v>
      </c>
      <c r="D64" s="5" t="str">
        <f>VLOOKUP($C64,'[9]Num minimes'!$A$4:$F$194,3)</f>
        <v>Jules</v>
      </c>
      <c r="E64" s="5" t="str">
        <f>VLOOKUP($C64,'[9]Num minimes'!$A$4:$F$194,2)</f>
        <v>CHEREL</v>
      </c>
      <c r="F64" s="5" t="str">
        <f>VLOOKUP($C64,'[9]Num minimes'!$A$4:$F$194,6)</f>
        <v>VELO TAUPONT</v>
      </c>
      <c r="G64" s="7">
        <f>SUMIF([9]DH!C$5:C$94,C64,[9]DH!J$5:J$94)</f>
        <v>166</v>
      </c>
      <c r="H64" s="7">
        <f>SUMIF([9]Trial!C$5:C$94,C64,[9]Trial!AO$5:AO$94)</f>
        <v>190</v>
      </c>
      <c r="I64" s="7">
        <f>SUMIF([9]XC!C$5:C$94,C64,[9]XC!G$5:G$94)</f>
        <v>173</v>
      </c>
      <c r="J64" s="7">
        <f t="shared" si="7"/>
        <v>529</v>
      </c>
    </row>
    <row r="65" spans="1:10" ht="15.6">
      <c r="A65" s="4">
        <f t="shared" si="6"/>
        <v>5</v>
      </c>
      <c r="B65" s="5" t="str">
        <f>VLOOKUP($C65,'[9]Num minimes'!$A$4:$F$194,4)</f>
        <v>M</v>
      </c>
      <c r="C65" s="9">
        <v>61</v>
      </c>
      <c r="D65" s="5" t="str">
        <f>VLOOKUP($C65,'[9]Num minimes'!$A$4:$F$194,3)</f>
        <v>Gwenvaël</v>
      </c>
      <c r="E65" s="5" t="str">
        <f>VLOOKUP($C65,'[9]Num minimes'!$A$4:$F$194,2)</f>
        <v>ALIX</v>
      </c>
      <c r="F65" s="5" t="str">
        <f>VLOOKUP($C65,'[9]Num minimes'!$A$4:$F$194,6)</f>
        <v>VELO TAUPONT</v>
      </c>
      <c r="G65" s="7">
        <f>SUMIF([9]DH!C$5:C$94,C65,[9]DH!J$5:J$94)</f>
        <v>160</v>
      </c>
      <c r="H65" s="7">
        <f>SUMIF([9]Trial!C$5:C$94,C65,[9]Trial!AO$5:AO$94)</f>
        <v>160</v>
      </c>
      <c r="I65" s="7">
        <f>SUMIF([9]XC!C$5:C$94,C65,[9]XC!G$5:G$94)</f>
        <v>150</v>
      </c>
      <c r="J65" s="7">
        <f t="shared" si="7"/>
        <v>470</v>
      </c>
    </row>
    <row r="66" spans="1:10" ht="15.6">
      <c r="A66" s="4">
        <f t="shared" si="6"/>
        <v>6</v>
      </c>
      <c r="B66" s="5" t="str">
        <f>VLOOKUP($C66,'[9]Num minimes'!$A$4:$F$194,4)</f>
        <v>M</v>
      </c>
      <c r="C66" s="9">
        <v>8</v>
      </c>
      <c r="D66" s="5" t="str">
        <f>VLOOKUP($C66,'[9]Num minimes'!$A$4:$F$194,3)</f>
        <v>Thomas</v>
      </c>
      <c r="E66" s="5" t="str">
        <f>VLOOKUP($C66,'[9]Num minimes'!$A$4:$F$194,2)</f>
        <v>AUDUC</v>
      </c>
      <c r="F66" s="5" t="str">
        <f>VLOOKUP($C66,'[9]Num minimes'!$A$4:$F$194,6)</f>
        <v>CC LIFFRE</v>
      </c>
      <c r="G66" s="7">
        <f>SUMIF([9]DH!C$5:C$94,C66,[9]DH!J$5:J$94)</f>
        <v>173</v>
      </c>
      <c r="H66" s="7">
        <f>SUMIF([9]Trial!C$5:C$94,C66,[9]Trial!AO$5:AO$94)</f>
        <v>0</v>
      </c>
      <c r="I66" s="7">
        <f>SUMIF([9]XC!C$5:C$94,C66,[9]XC!G$5:G$94)</f>
        <v>160</v>
      </c>
      <c r="J66" s="7">
        <f t="shared" si="7"/>
        <v>333</v>
      </c>
    </row>
    <row r="67" spans="1:10" ht="15.6">
      <c r="A67" s="4">
        <f t="shared" si="6"/>
        <v>7</v>
      </c>
      <c r="B67" s="5" t="str">
        <f>VLOOKUP($C67,'[9]Num minimes'!$A$4:$F$194,4)</f>
        <v>M</v>
      </c>
      <c r="C67" s="6">
        <v>65</v>
      </c>
      <c r="D67" s="5" t="str">
        <f>VLOOKUP($C67,'[9]Num minimes'!$A$4:$F$194,3)</f>
        <v>Hugo</v>
      </c>
      <c r="E67" s="5" t="str">
        <f>VLOOKUP($C67,'[9]Num minimes'!$A$4:$F$194,2)</f>
        <v>MARIVINT</v>
      </c>
      <c r="F67" s="5" t="str">
        <f>VLOOKUP($C67,'[9]Num minimes'!$A$4:$F$194,6)</f>
        <v>VELO TAUPONT</v>
      </c>
      <c r="G67" s="7">
        <f>SUMIF([9]DH!C$5:C$94,C67,[9]DH!J$5:J$94)</f>
        <v>155</v>
      </c>
      <c r="H67" s="7">
        <f>SUMIF([9]Trial!C$5:C$94,C67,[9]Trial!AO$5:AO$94)</f>
        <v>0</v>
      </c>
      <c r="I67" s="7">
        <f>SUMIF([9]XC!C$5:C$94,C67,[9]XC!G$5:G$94)</f>
        <v>166</v>
      </c>
      <c r="J67" s="7">
        <f t="shared" si="7"/>
        <v>321</v>
      </c>
    </row>
    <row r="68" spans="1:10" ht="15.6">
      <c r="A68" s="4">
        <f t="shared" si="6"/>
        <v>8</v>
      </c>
      <c r="B68" s="5" t="str">
        <f>VLOOKUP($C68,'[9]Num minimes'!$A$4:$F$194,4)</f>
        <v>M</v>
      </c>
      <c r="C68" s="6">
        <v>11</v>
      </c>
      <c r="D68" s="5" t="str">
        <f>VLOOKUP($C68,'[9]Num minimes'!$A$4:$F$194,3)</f>
        <v>Dewi</v>
      </c>
      <c r="E68" s="5" t="str">
        <f>VLOOKUP($C68,'[9]Num minimes'!$A$4:$F$194,2)</f>
        <v>CHEVALIER</v>
      </c>
      <c r="F68" s="5" t="str">
        <f>VLOOKUP($C68,'[9]Num minimes'!$A$4:$F$194,6)</f>
        <v>VC RUFFIACOIS</v>
      </c>
      <c r="G68" s="7">
        <f>SUMIF([9]DH!C$5:C$94,C68,[9]DH!J$5:J$94)</f>
        <v>150</v>
      </c>
      <c r="H68" s="7">
        <f>SUMIF([9]Trial!C$5:C$94,C68,[9]Trial!AO$5:AO$94)</f>
        <v>0</v>
      </c>
      <c r="I68" s="7">
        <f>SUMIF([9]XC!C$5:C$94,C68,[9]XC!G$5:G$94)</f>
        <v>155</v>
      </c>
      <c r="J68" s="7">
        <f t="shared" si="7"/>
        <v>305</v>
      </c>
    </row>
    <row r="69" spans="1:10" ht="15.6">
      <c r="A69" s="4">
        <f t="shared" si="6"/>
        <v>9</v>
      </c>
      <c r="B69" s="5" t="str">
        <f>VLOOKUP($C69,'[9]Num minimes'!$A$4:$F$194,4)</f>
        <v>M</v>
      </c>
      <c r="C69" s="9">
        <v>10</v>
      </c>
      <c r="D69" s="5" t="str">
        <f>VLOOKUP($C69,'[9]Num minimes'!$A$4:$F$194,3)</f>
        <v>Arthur</v>
      </c>
      <c r="E69" s="5" t="str">
        <f>VLOOKUP($C69,'[9]Num minimes'!$A$4:$F$194,2)</f>
        <v>CAILLE</v>
      </c>
      <c r="F69" s="5" t="str">
        <f>VLOOKUP($C69,'[9]Num minimes'!$A$4:$F$194,6)</f>
        <v>VC RUFFIACOIS</v>
      </c>
      <c r="G69" s="7">
        <f>SUMIF([9]DH!C$5:C$94,C69,[9]DH!J$5:J$94)</f>
        <v>145</v>
      </c>
      <c r="H69" s="7">
        <f>SUMIF([9]Trial!C$5:C$94,C69,[9]Trial!AO$5:AO$94)</f>
        <v>0</v>
      </c>
      <c r="I69" s="7">
        <f>SUMIF([9]XC!C$5:C$94,C69,[9]XC!G$5:G$94)</f>
        <v>145</v>
      </c>
      <c r="J69" s="7">
        <f t="shared" si="7"/>
        <v>290</v>
      </c>
    </row>
    <row r="70" spans="1:10" ht="15.6">
      <c r="A70" s="4">
        <f t="shared" si="6"/>
        <v>10</v>
      </c>
      <c r="B70" s="5" t="str">
        <f>VLOOKUP($C70,'[9]Num minimes'!$A$4:$F$194,4)</f>
        <v>M</v>
      </c>
      <c r="C70" s="9">
        <v>133</v>
      </c>
      <c r="D70" s="5" t="str">
        <f>VLOOKUP($C70,'[9]Num minimes'!$A$4:$F$194,3)</f>
        <v>Nominoé</v>
      </c>
      <c r="E70" s="5" t="str">
        <f>VLOOKUP($C70,'[9]Num minimes'!$A$4:$F$194,2)</f>
        <v>DE MINIAC</v>
      </c>
      <c r="F70" s="5" t="str">
        <f>VLOOKUP($C70,'[9]Num minimes'!$A$4:$F$194,6)</f>
        <v xml:space="preserve">THEIX BMX </v>
      </c>
      <c r="G70" s="7">
        <f>SUMIF([9]DH!C$5:C$94,C70,[9]DH!J$5:J$94)</f>
        <v>0</v>
      </c>
      <c r="H70" s="7">
        <f>SUMIF([9]Trial!C$5:C$94,C70,[9]Trial!AO$5:AO$94)</f>
        <v>166</v>
      </c>
      <c r="I70" s="7">
        <f>SUMIF([9]XC!C$5:C$94,C70,[9]XC!G$5:G$94)</f>
        <v>0</v>
      </c>
      <c r="J70" s="7">
        <f t="shared" si="7"/>
        <v>166</v>
      </c>
    </row>
    <row r="71" spans="1:10" ht="15.6">
      <c r="A71" s="4">
        <f t="shared" si="6"/>
        <v>11</v>
      </c>
      <c r="B71" s="5" t="str">
        <f>VLOOKUP($C71,'[9]Num minimes'!$A$4:$F$194,4)</f>
        <v>M</v>
      </c>
      <c r="C71" s="6">
        <v>401</v>
      </c>
      <c r="D71" s="5" t="str">
        <f>VLOOKUP($C71,'[9]Num minimes'!$A$4:$F$194,3)</f>
        <v>Charaf</v>
      </c>
      <c r="E71" s="5" t="str">
        <f>VLOOKUP($C71,'[9]Num minimes'!$A$4:$F$194,2)</f>
        <v>SOUFIANE</v>
      </c>
      <c r="F71" s="5" t="str">
        <f>VLOOKUP($C71,'[9]Num minimes'!$A$4:$F$194,6)</f>
        <v>VELO TAUPONT</v>
      </c>
      <c r="G71" s="7">
        <f>SUMIF([9]DH!C$5:C$94,C71,[9]DH!J$5:J$94)</f>
        <v>0</v>
      </c>
      <c r="H71" s="7">
        <f>SUMIF([9]Trial!C$5:C$94,C71,[9]Trial!AO$5:AO$94)</f>
        <v>155</v>
      </c>
      <c r="I71" s="7">
        <f>SUMIF([9]XC!C$5:C$94,C71,[9]XC!G$5:G$94)</f>
        <v>0</v>
      </c>
      <c r="J71" s="7">
        <f t="shared" si="7"/>
        <v>155</v>
      </c>
    </row>
    <row r="72" spans="1:10" ht="15.6">
      <c r="A72" s="4">
        <f t="shared" si="6"/>
        <v>12</v>
      </c>
      <c r="B72" s="5" t="str">
        <f>VLOOKUP($C72,'[9]Num minimes'!$A$4:$F$194,4)</f>
        <v>M</v>
      </c>
      <c r="C72" s="9">
        <v>63</v>
      </c>
      <c r="D72" s="5" t="str">
        <f>VLOOKUP($C72,'[9]Num minimes'!$A$4:$F$194,3)</f>
        <v>Noah</v>
      </c>
      <c r="E72" s="5" t="str">
        <f>VLOOKUP($C72,'[9]Num minimes'!$A$4:$F$194,2)</f>
        <v>BRULE</v>
      </c>
      <c r="F72" s="5" t="str">
        <f>VLOOKUP($C72,'[9]Num minimes'!$A$4:$F$194,6)</f>
        <v>VELO TAUPONT</v>
      </c>
      <c r="G72" s="7">
        <f>SUMIF([9]DH!C$5:C$94,C72,[9]DH!J$5:J$94)</f>
        <v>0</v>
      </c>
      <c r="H72" s="7">
        <f>SUMIF([9]Trial!C$5:C$94,C72,[9]Trial!AO$5:AO$94)</f>
        <v>150</v>
      </c>
      <c r="I72" s="7">
        <f>SUMIF([9]XC!C$5:C$94,C72,[9]XC!G$5:G$94)</f>
        <v>0</v>
      </c>
      <c r="J72" s="7">
        <f t="shared" si="7"/>
        <v>150</v>
      </c>
    </row>
    <row r="74" spans="1:10" ht="27.6">
      <c r="A74" s="10" t="s">
        <v>13</v>
      </c>
      <c r="B74" s="10"/>
      <c r="C74" s="10"/>
      <c r="D74" s="10"/>
      <c r="E74" s="10"/>
      <c r="F74" s="10"/>
      <c r="G74" s="10"/>
      <c r="H74" s="10"/>
      <c r="I74" s="10"/>
      <c r="J74" s="10"/>
    </row>
    <row r="75" spans="1:10">
      <c r="A75" s="1"/>
      <c r="B75" s="2" t="s">
        <v>0</v>
      </c>
      <c r="C75" s="1" t="s">
        <v>1</v>
      </c>
      <c r="D75" s="2" t="s">
        <v>2</v>
      </c>
      <c r="E75" s="3" t="s">
        <v>3</v>
      </c>
      <c r="F75" s="3" t="s">
        <v>4</v>
      </c>
      <c r="G75" s="1" t="s">
        <v>5</v>
      </c>
      <c r="H75" s="1" t="s">
        <v>6</v>
      </c>
      <c r="I75" s="1" t="s">
        <v>7</v>
      </c>
      <c r="J75" s="1" t="s">
        <v>8</v>
      </c>
    </row>
    <row r="76" spans="1:10" ht="15.6">
      <c r="A76" s="4">
        <f t="shared" ref="A76:A83" si="8">A75+1</f>
        <v>1</v>
      </c>
      <c r="B76" s="5" t="str">
        <f>VLOOKUP($C76,'[8]Num cadets'!$A$4:$F$194,4)</f>
        <v>M</v>
      </c>
      <c r="C76" s="6">
        <v>37</v>
      </c>
      <c r="D76" s="5" t="str">
        <f>VLOOKUP($C76,'[8]Num cadets'!$A$4:$F$194,3)</f>
        <v>Lilian</v>
      </c>
      <c r="E76" s="5" t="str">
        <f>VLOOKUP($C76,'[8]Num cadets'!$A$4:$F$194,2)</f>
        <v>BOITEL</v>
      </c>
      <c r="F76" s="5" t="str">
        <f>VLOOKUP($C76,'[8]Num cadets'!$A$4:$F$194,6)</f>
        <v>VELO TAUPONT</v>
      </c>
      <c r="G76" s="7">
        <f>SUMIF([8]DH!C$5:C$94,C76,[8]DH!J$5:J$94)</f>
        <v>190</v>
      </c>
      <c r="H76" s="7">
        <f>SUMIF([8]Trial!C$5:C$94,C76,[8]Trial!AO$5:AO$94)</f>
        <v>200</v>
      </c>
      <c r="I76" s="7">
        <f>SUMIF([8]XC!C$5:C$89,C76,[8]XC!G$5:G$89)</f>
        <v>200</v>
      </c>
      <c r="J76" s="7">
        <f t="shared" ref="J76:J83" si="9">SUM(G76:I76)</f>
        <v>590</v>
      </c>
    </row>
    <row r="77" spans="1:10" ht="15.6">
      <c r="A77" s="4">
        <f t="shared" si="8"/>
        <v>2</v>
      </c>
      <c r="B77" s="5" t="str">
        <f>VLOOKUP($C77,'[8]Num cadets'!$A$4:$F$194,4)</f>
        <v>M</v>
      </c>
      <c r="C77" s="6">
        <v>36</v>
      </c>
      <c r="D77" s="8" t="str">
        <f>VLOOKUP($C77,'[8]Num cadets'!$A$4:$F$194,3)</f>
        <v>Mathieu</v>
      </c>
      <c r="E77" s="8" t="str">
        <f>VLOOKUP($C77,'[8]Num cadets'!$A$4:$F$194,2)</f>
        <v>ANTOINE</v>
      </c>
      <c r="F77" s="8" t="str">
        <f>VLOOKUP($C77,'[8]Num cadets'!$A$4:$F$194,6)</f>
        <v>VELO TAUPONT</v>
      </c>
      <c r="G77" s="7">
        <f>SUMIF([8]DH!C$5:C$94,C77,[8]DH!J$5:J$94)</f>
        <v>166</v>
      </c>
      <c r="H77" s="7">
        <f>SUMIF([8]Trial!C$5:C$94,C77,[8]Trial!AO$5:AO$94)</f>
        <v>190</v>
      </c>
      <c r="I77" s="7">
        <f>SUMIF([8]XC!C$5:C$89,C77,[8]XC!G$5:G$89)</f>
        <v>150</v>
      </c>
      <c r="J77" s="7">
        <f t="shared" si="9"/>
        <v>506</v>
      </c>
    </row>
    <row r="78" spans="1:10" ht="15.6">
      <c r="A78" s="4">
        <f t="shared" si="8"/>
        <v>3</v>
      </c>
      <c r="B78" s="5" t="str">
        <f>VLOOKUP($C78,'[8]Num cadets'!$A$4:$F$194,4)</f>
        <v>M</v>
      </c>
      <c r="C78" s="6">
        <v>14</v>
      </c>
      <c r="D78" s="5" t="str">
        <f>VLOOKUP($C78,'[8]Num cadets'!$A$4:$F$194,3)</f>
        <v>Melvin</v>
      </c>
      <c r="E78" s="5" t="str">
        <f>VLOOKUP($C78,'[8]Num cadets'!$A$4:$F$194,2)</f>
        <v>DANO</v>
      </c>
      <c r="F78" s="5" t="str">
        <f>VLOOKUP($C78,'[8]Num cadets'!$A$4:$F$194,6)</f>
        <v>VTT LOYAT</v>
      </c>
      <c r="G78" s="7">
        <f>SUMIF([8]DH!C$5:C$94,C78,[8]DH!J$5:J$94)</f>
        <v>200</v>
      </c>
      <c r="H78" s="7">
        <f>SUMIF([8]Trial!C$5:C$94,C78,[8]Trial!AO$5:AO$94)</f>
        <v>0</v>
      </c>
      <c r="I78" s="7">
        <f>SUMIF([8]XC!C$5:C$89,C78,[8]XC!G$5:G$89)</f>
        <v>166</v>
      </c>
      <c r="J78" s="7">
        <f t="shared" si="9"/>
        <v>366</v>
      </c>
    </row>
    <row r="79" spans="1:10" ht="15.6">
      <c r="A79" s="4">
        <f t="shared" si="8"/>
        <v>4</v>
      </c>
      <c r="B79" s="5" t="str">
        <f>VLOOKUP($C79,'[8]Num cadets'!$A$4:$F$194,4)</f>
        <v>F</v>
      </c>
      <c r="C79" s="6">
        <v>12</v>
      </c>
      <c r="D79" s="5" t="str">
        <f>VLOOKUP($C79,'[8]Num cadets'!$A$4:$F$194,3)</f>
        <v>Léane</v>
      </c>
      <c r="E79" s="5" t="str">
        <f>VLOOKUP($C79,'[8]Num cadets'!$A$4:$F$194,2)</f>
        <v>DELANOE</v>
      </c>
      <c r="F79" s="5" t="str">
        <f>VLOOKUP($C79,'[8]Num cadets'!$A$4:$F$194,6)</f>
        <v>VC DINANNAIS</v>
      </c>
      <c r="G79" s="7">
        <f>SUMIF([8]DH!C$5:C$94,C79,[8]DH!J$5:J$94)</f>
        <v>181</v>
      </c>
      <c r="H79" s="7">
        <f>SUMIF([8]Trial!C$5:C$94,C79,[8]Trial!AO$5:AO$94)</f>
        <v>0</v>
      </c>
      <c r="I79" s="7">
        <f>SUMIF([8]XC!C$5:C$89,C79,[8]XC!G$5:G$89)</f>
        <v>181</v>
      </c>
      <c r="J79" s="7">
        <f t="shared" si="9"/>
        <v>362</v>
      </c>
    </row>
    <row r="80" spans="1:10" ht="15.6">
      <c r="A80" s="4">
        <f t="shared" si="8"/>
        <v>5</v>
      </c>
      <c r="B80" s="5" t="str">
        <f>VLOOKUP($C80,'[8]Num cadets'!$A$4:$F$194,4)</f>
        <v>M</v>
      </c>
      <c r="C80" s="6">
        <v>13</v>
      </c>
      <c r="D80" s="5" t="str">
        <f>VLOOKUP($C80,'[8]Num cadets'!$A$4:$F$194,3)</f>
        <v>Alexis</v>
      </c>
      <c r="E80" s="5" t="str">
        <f>VLOOKUP($C80,'[8]Num cadets'!$A$4:$F$194,2)</f>
        <v>CARPENTIER</v>
      </c>
      <c r="F80" s="5" t="str">
        <f>VLOOKUP($C80,'[8]Num cadets'!$A$4:$F$194,6)</f>
        <v>EC QUEVENOISE</v>
      </c>
      <c r="G80" s="7">
        <f>SUMIF([8]DH!C$5:C$94,C80,[8]DH!J$5:J$94)</f>
        <v>160</v>
      </c>
      <c r="H80" s="7">
        <f>SUMIF([8]Trial!C$5:C$94,C80,[8]Trial!AO$5:AO$94)</f>
        <v>0</v>
      </c>
      <c r="I80" s="7">
        <f>SUMIF([8]XC!C$5:C$89,C80,[8]XC!G$5:G$89)</f>
        <v>190</v>
      </c>
      <c r="J80" s="7">
        <f t="shared" si="9"/>
        <v>350</v>
      </c>
    </row>
    <row r="81" spans="1:10" ht="15.6">
      <c r="A81" s="4">
        <f t="shared" si="8"/>
        <v>6</v>
      </c>
      <c r="B81" s="5" t="str">
        <f>VLOOKUP($C81,'[8]Num cadets'!$A$4:$F$194,4)</f>
        <v>M</v>
      </c>
      <c r="C81" s="9">
        <v>17</v>
      </c>
      <c r="D81" s="5" t="str">
        <f>VLOOKUP($C81,'[8]Num cadets'!$A$4:$F$194,3)</f>
        <v>Joe</v>
      </c>
      <c r="E81" s="5" t="str">
        <f>VLOOKUP($C81,'[8]Num cadets'!$A$4:$F$194,2)</f>
        <v>HARRINGTON</v>
      </c>
      <c r="F81" s="5" t="str">
        <f>VLOOKUP($C81,'[8]Num cadets'!$A$4:$F$194,6)</f>
        <v>VC RUFFIACOIS</v>
      </c>
      <c r="G81" s="7">
        <f>SUMIF([8]DH!C$5:C$94,C81,[8]DH!J$5:J$94)</f>
        <v>173</v>
      </c>
      <c r="H81" s="7">
        <f>SUMIF([8]Trial!C$5:C$94,C81,[8]Trial!AO$5:AO$94)</f>
        <v>0</v>
      </c>
      <c r="I81" s="7">
        <f>SUMIF([8]XC!C$5:C$89,C81,[8]XC!G$5:G$89)</f>
        <v>173</v>
      </c>
      <c r="J81" s="7">
        <f t="shared" si="9"/>
        <v>346</v>
      </c>
    </row>
    <row r="82" spans="1:10" ht="15.6">
      <c r="A82" s="4">
        <f t="shared" si="8"/>
        <v>7</v>
      </c>
      <c r="B82" s="5" t="str">
        <f>VLOOKUP($C82,'[8]Num cadets'!$A$4:$F$194,4)</f>
        <v>F</v>
      </c>
      <c r="C82" s="9">
        <v>15</v>
      </c>
      <c r="D82" s="5" t="str">
        <f>VLOOKUP($C82,'[8]Num cadets'!$A$4:$F$194,3)</f>
        <v>Alyssa</v>
      </c>
      <c r="E82" s="5" t="str">
        <f>VLOOKUP($C82,'[8]Num cadets'!$A$4:$F$194,2)</f>
        <v>EVEN</v>
      </c>
      <c r="F82" s="5" t="str">
        <f>VLOOKUP($C82,'[8]Num cadets'!$A$4:$F$194,6)</f>
        <v>VTT LOYAT</v>
      </c>
      <c r="G82" s="7">
        <f>SUMIF([8]DH!C$5:C$94,C82,[8]DH!J$5:J$94)</f>
        <v>155</v>
      </c>
      <c r="H82" s="7">
        <f>SUMIF([8]Trial!C$5:C$94,C82,[8]Trial!AO$5:AO$94)</f>
        <v>0</v>
      </c>
      <c r="I82" s="7">
        <f>SUMIF([8]XC!C$5:C$89,C82,[8]XC!G$5:G$89)</f>
        <v>155</v>
      </c>
      <c r="J82" s="7">
        <f t="shared" si="9"/>
        <v>310</v>
      </c>
    </row>
    <row r="83" spans="1:10" ht="15.6">
      <c r="A83" s="4">
        <f t="shared" si="8"/>
        <v>8</v>
      </c>
      <c r="B83" s="5" t="str">
        <f>VLOOKUP($C83,'[8]Num cadets'!$A$4:$F$194,4)</f>
        <v>M</v>
      </c>
      <c r="C83" s="6">
        <v>16</v>
      </c>
      <c r="D83" s="5" t="str">
        <f>VLOOKUP($C83,'[8]Num cadets'!$A$4:$F$194,3)</f>
        <v>Louwan</v>
      </c>
      <c r="E83" s="5" t="str">
        <f>VLOOKUP($C83,'[8]Num cadets'!$A$4:$F$194,2)</f>
        <v>DANY</v>
      </c>
      <c r="F83" s="5" t="str">
        <f>VLOOKUP($C83,'[8]Num cadets'!$A$4:$F$194,6)</f>
        <v>VC RUFFIACOIS</v>
      </c>
      <c r="G83" s="7">
        <f>SUMIF([8]DH!C$5:C$94,C83,[8]DH!J$5:J$94)</f>
        <v>0</v>
      </c>
      <c r="H83" s="7">
        <f>SUMIF([8]Trial!C$5:C$94,C83,[8]Trial!AO$5:AO$94)</f>
        <v>0</v>
      </c>
      <c r="I83" s="7">
        <f>SUMIF([8]XC!C$5:C$89,C83,[8]XC!G$5:G$89)</f>
        <v>160</v>
      </c>
      <c r="J83" s="7">
        <f t="shared" si="9"/>
        <v>160</v>
      </c>
    </row>
  </sheetData>
  <mergeCells count="5">
    <mergeCell ref="A74:J74"/>
    <mergeCell ref="A3:J3"/>
    <mergeCell ref="A21:J21"/>
    <mergeCell ref="A37:J37"/>
    <mergeCell ref="A59:J59"/>
  </mergeCells>
  <conditionalFormatting sqref="A5:J19">
    <cfRule type="cellIs" dxfId="25" priority="13" stopIfTrue="1" operator="equal">
      <formula>"F"</formula>
    </cfRule>
  </conditionalFormatting>
  <conditionalFormatting sqref="G5:J19">
    <cfRule type="cellIs" dxfId="23" priority="12" stopIfTrue="1" operator="equal">
      <formula>"F"</formula>
    </cfRule>
  </conditionalFormatting>
  <conditionalFormatting sqref="D5:D13">
    <cfRule type="cellIs" dxfId="21" priority="11" stopIfTrue="1" operator="equal">
      <formula>"F"</formula>
    </cfRule>
  </conditionalFormatting>
  <conditionalFormatting sqref="A23:J35">
    <cfRule type="cellIs" dxfId="19" priority="10" stopIfTrue="1" operator="equal">
      <formula>"F"</formula>
    </cfRule>
  </conditionalFormatting>
  <conditionalFormatting sqref="G23:J35">
    <cfRule type="cellIs" dxfId="17" priority="9" stopIfTrue="1" operator="equal">
      <formula>"F"</formula>
    </cfRule>
  </conditionalFormatting>
  <conditionalFormatting sqref="A39:J57">
    <cfRule type="cellIs" dxfId="15" priority="8" stopIfTrue="1" operator="equal">
      <formula>"F"</formula>
    </cfRule>
  </conditionalFormatting>
  <conditionalFormatting sqref="G39:J57">
    <cfRule type="cellIs" dxfId="13" priority="7" stopIfTrue="1" operator="equal">
      <formula>"F"</formula>
    </cfRule>
  </conditionalFormatting>
  <conditionalFormatting sqref="A61:J71">
    <cfRule type="cellIs" dxfId="11" priority="6" stopIfTrue="1" operator="equal">
      <formula>"F"</formula>
    </cfRule>
  </conditionalFormatting>
  <conditionalFormatting sqref="G61:J71">
    <cfRule type="cellIs" dxfId="9" priority="5" stopIfTrue="1" operator="equal">
      <formula>"F"</formula>
    </cfRule>
  </conditionalFormatting>
  <conditionalFormatting sqref="A76:J83">
    <cfRule type="cellIs" dxfId="7" priority="4" stopIfTrue="1" operator="equal">
      <formula>"F"</formula>
    </cfRule>
  </conditionalFormatting>
  <conditionalFormatting sqref="G76:J83">
    <cfRule type="cellIs" dxfId="5" priority="3" stopIfTrue="1" operator="equal">
      <formula>"F"</formula>
    </cfRule>
  </conditionalFormatting>
  <conditionalFormatting sqref="A61:J72">
    <cfRule type="cellIs" dxfId="3" priority="2" stopIfTrue="1" operator="equal">
      <formula>"F"</formula>
    </cfRule>
  </conditionalFormatting>
  <conditionalFormatting sqref="G61:J72">
    <cfRule type="cellIs" dxfId="1" priority="1" stopIfTrue="1" operator="equal">
      <formula>"F"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TDJV que 56</vt:lpstr>
      <vt:lpstr>TDJV 56 TOUS DEPARTEMENTS</vt:lpstr>
      <vt:lpstr>Feuil3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antoine</dc:creator>
  <cp:lastModifiedBy>philippe antoine</cp:lastModifiedBy>
  <dcterms:created xsi:type="dcterms:W3CDTF">2019-04-22T17:03:20Z</dcterms:created>
  <dcterms:modified xsi:type="dcterms:W3CDTF">2019-04-22T17:34:28Z</dcterms:modified>
</cp:coreProperties>
</file>